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harriser\Desktop\DATABOOK UPDATE 2023\FINAL VERSIONS\"/>
    </mc:Choice>
  </mc:AlternateContent>
  <xr:revisionPtr revIDLastSave="0" documentId="8_{70B61B14-3B4D-459C-982B-85EAEBC07175}" xr6:coauthVersionLast="47" xr6:coauthVersionMax="47" xr10:uidLastSave="{00000000-0000-0000-0000-000000000000}"/>
  <workbookProtection workbookAlgorithmName="SHA-512" workbookHashValue="7I9Ns8s/zcjhlrPAcitDiDXvlkMZv8geAOcvUREjVJ/U96d/FUox+T3qyaMKJT/zaftdIEMHpRdP44MxDbFUng==" workbookSaltValue="+AMOhwd7je0+jRTnWHnIng==" workbookSpinCount="100000" lockStructure="1"/>
  <bookViews>
    <workbookView xWindow="-108" yWindow="-108" windowWidth="23256" windowHeight="12576" tabRatio="771" xr2:uid="{A925F3BD-E0F9-4A57-8882-D37DF47054C1}"/>
  </bookViews>
  <sheets>
    <sheet name="TOC"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77" r:id="rId11"/>
    <sheet name="T11" sheetId="178" r:id="rId12"/>
    <sheet name="T12" sheetId="12" r:id="rId13"/>
    <sheet name="T13" sheetId="13" r:id="rId14"/>
    <sheet name="T14" sheetId="14" r:id="rId15"/>
    <sheet name="T15" sheetId="179" r:id="rId16"/>
    <sheet name="S1A, S2A" sheetId="15" r:id="rId17"/>
    <sheet name="S3A, S4A" sheetId="16" r:id="rId18"/>
    <sheet name="S5A, S6A, S7A" sheetId="17" r:id="rId19"/>
    <sheet name="S8A" sheetId="18" r:id="rId20"/>
    <sheet name="S9A" sheetId="19" r:id="rId21"/>
    <sheet name="S10A" sheetId="20" r:id="rId22"/>
    <sheet name="S1B, S2B" sheetId="21" r:id="rId23"/>
    <sheet name="S3B, S4B" sheetId="22" r:id="rId24"/>
    <sheet name="S5B, S6B, S7B" sheetId="180" r:id="rId25"/>
    <sheet name="S8B" sheetId="181" r:id="rId26"/>
    <sheet name="S9B" sheetId="182" r:id="rId27"/>
    <sheet name="S10B" sheetId="26" r:id="rId28"/>
    <sheet name="S1C, S2C" sheetId="27" r:id="rId29"/>
    <sheet name="S3C, S4C" sheetId="28" r:id="rId30"/>
    <sheet name="S5C, S6C, S7C" sheetId="183" r:id="rId31"/>
    <sheet name="S8C" sheetId="184" r:id="rId32"/>
    <sheet name="S9C" sheetId="185" r:id="rId33"/>
    <sheet name="S10C" sheetId="32" r:id="rId34"/>
    <sheet name="S1D, S2D" sheetId="33" r:id="rId35"/>
    <sheet name="S3D, S4D" sheetId="34" r:id="rId36"/>
    <sheet name="S5D, S6D, S7D" sheetId="186" r:id="rId37"/>
    <sheet name="S8D" sheetId="187" r:id="rId38"/>
    <sheet name="S9D" sheetId="188" r:id="rId39"/>
    <sheet name="S10D" sheetId="38" r:id="rId40"/>
    <sheet name="S1E, S2E" sheetId="39" r:id="rId41"/>
    <sheet name="S3E, S4E" sheetId="40" r:id="rId42"/>
    <sheet name="S5E, S6E, S7E" sheetId="189" r:id="rId43"/>
    <sheet name="S8E" sheetId="190" r:id="rId44"/>
    <sheet name="S9E" sheetId="191" r:id="rId45"/>
    <sheet name="S10E" sheetId="44" r:id="rId46"/>
    <sheet name="S1F, S2F" sheetId="45" r:id="rId47"/>
    <sheet name="S3F, S4F" sheetId="46" r:id="rId48"/>
    <sheet name="S5F, S6F, S7F" sheetId="192" r:id="rId49"/>
    <sheet name="S8F" sheetId="193" r:id="rId50"/>
    <sheet name="S9F" sheetId="194" r:id="rId51"/>
    <sheet name="S10F" sheetId="50" r:id="rId52"/>
    <sheet name="S1G, S2G" sheetId="51" r:id="rId53"/>
    <sheet name="S3G, S4G" sheetId="52" r:id="rId54"/>
    <sheet name="S5G, S6G, S7G" sheetId="195" r:id="rId55"/>
    <sheet name="S8G" sheetId="196" r:id="rId56"/>
    <sheet name="S9G" sheetId="197" r:id="rId57"/>
    <sheet name="S10G" sheetId="56" r:id="rId58"/>
    <sheet name="S1H, S2H" sheetId="57" r:id="rId59"/>
    <sheet name="S3H, S4H" sheetId="58" r:id="rId60"/>
    <sheet name="S5H, S6H, S7H" sheetId="198" r:id="rId61"/>
    <sheet name="S8H" sheetId="199" r:id="rId62"/>
    <sheet name="S9H" sheetId="200" r:id="rId63"/>
    <sheet name="S1I, S2I" sheetId="62" r:id="rId64"/>
    <sheet name="S3I, S4I" sheetId="63" r:id="rId65"/>
    <sheet name="S5I, S6I, S7I" sheetId="201" r:id="rId66"/>
    <sheet name="S8I" sheetId="202" r:id="rId67"/>
    <sheet name="S9I" sheetId="203" r:id="rId68"/>
    <sheet name="S1J, S2J" sheetId="67" r:id="rId69"/>
    <sheet name="S3J, S4J" sheetId="68" r:id="rId70"/>
    <sheet name="S5J, S6J, S7J" sheetId="204" r:id="rId71"/>
    <sheet name="S8J" sheetId="205" r:id="rId72"/>
    <sheet name="S9J" sheetId="206" r:id="rId73"/>
    <sheet name="S1K, S2K" sheetId="72" r:id="rId74"/>
    <sheet name="S3K, S4K" sheetId="73" r:id="rId75"/>
    <sheet name="S5K, S6K, S7K" sheetId="207" r:id="rId76"/>
    <sheet name="S8K" sheetId="208" r:id="rId77"/>
    <sheet name="S9K" sheetId="209" r:id="rId78"/>
    <sheet name="SD1" sheetId="77" r:id="rId79"/>
    <sheet name="SD2" sheetId="78" r:id="rId80"/>
    <sheet name="SD3" sheetId="79" r:id="rId81"/>
    <sheet name="SD4" sheetId="80" r:id="rId82"/>
    <sheet name="SD5, SD6" sheetId="81" r:id="rId83"/>
    <sheet name="SD7" sheetId="82" r:id="rId84"/>
    <sheet name="SD8" sheetId="83" r:id="rId85"/>
    <sheet name="SD9" sheetId="84" r:id="rId86"/>
    <sheet name="SD10" sheetId="85" r:id="rId87"/>
    <sheet name="R1-1" sheetId="86" r:id="rId88"/>
    <sheet name="R2-1" sheetId="87" r:id="rId89"/>
    <sheet name="R3-1" sheetId="88" r:id="rId90"/>
    <sheet name="R4-1" sheetId="89" r:id="rId91"/>
    <sheet name="R5-1" sheetId="90" r:id="rId92"/>
    <sheet name="R6-1" sheetId="91" r:id="rId93"/>
    <sheet name="R7-1" sheetId="92" r:id="rId94"/>
    <sheet name="R8-1" sheetId="210" r:id="rId95"/>
    <sheet name="R9-1" sheetId="93" r:id="rId96"/>
    <sheet name="R10-1" sheetId="94" r:id="rId97"/>
    <sheet name="R11-1" sheetId="95" r:id="rId98"/>
    <sheet name="R12-1" sheetId="212" r:id="rId99"/>
    <sheet name="R1-2" sheetId="213" r:id="rId100"/>
    <sheet name="R2-2" sheetId="214" r:id="rId101"/>
    <sheet name="R3-2" sheetId="215" r:id="rId102"/>
    <sheet name="R4-2" sheetId="216" r:id="rId103"/>
    <sheet name="R5-2" sheetId="218" r:id="rId104"/>
    <sheet name="R6-2" sheetId="219" r:id="rId105"/>
    <sheet name="R7-2" sheetId="220" r:id="rId106"/>
    <sheet name="R8-2" sheetId="221" r:id="rId107"/>
    <sheet name="R9-2" sheetId="222" r:id="rId108"/>
    <sheet name="R10-2" sheetId="223" r:id="rId109"/>
    <sheet name="R11-2" sheetId="224" r:id="rId110"/>
    <sheet name="R12-2" sheetId="225" r:id="rId111"/>
    <sheet name="R1-3" sheetId="226" r:id="rId112"/>
    <sheet name="R2-3" sheetId="227" r:id="rId113"/>
    <sheet name="R3-3" sheetId="228" r:id="rId114"/>
    <sheet name="R4-3" sheetId="229" r:id="rId115"/>
    <sheet name="R5-3" sheetId="230" r:id="rId116"/>
    <sheet name="R6-3" sheetId="231" r:id="rId117"/>
    <sheet name="R7-3" sheetId="232" r:id="rId118"/>
    <sheet name="R8-3" sheetId="233" r:id="rId119"/>
    <sheet name="R9-3" sheetId="234" r:id="rId120"/>
    <sheet name="R10-3" sheetId="235" r:id="rId121"/>
    <sheet name="R11-3" sheetId="236" r:id="rId122"/>
    <sheet name="R12-3" sheetId="237" r:id="rId123"/>
    <sheet name="R1-4" sheetId="238" r:id="rId124"/>
    <sheet name="R2-4" sheetId="239" r:id="rId125"/>
    <sheet name="R3-4" sheetId="240" r:id="rId126"/>
    <sheet name="R4-4" sheetId="241" r:id="rId127"/>
    <sheet name="R5-4" sheetId="243" r:id="rId128"/>
    <sheet name="R6-4" sheetId="242" r:id="rId129"/>
    <sheet name="R7-4" sheetId="244" r:id="rId130"/>
    <sheet name="R8-4" sheetId="245" r:id="rId131"/>
    <sheet name="R9-4" sheetId="246" r:id="rId132"/>
    <sheet name="R10-4" sheetId="247" r:id="rId133"/>
    <sheet name="R11-4" sheetId="248" r:id="rId134"/>
    <sheet name="R12-4" sheetId="249" r:id="rId135"/>
    <sheet name="R1-5" sheetId="250" r:id="rId136"/>
    <sheet name="R2-5" sheetId="251" r:id="rId137"/>
    <sheet name="R3-5" sheetId="252" r:id="rId138"/>
    <sheet name="R4-5" sheetId="253" r:id="rId139"/>
    <sheet name="R5-5" sheetId="254" r:id="rId140"/>
    <sheet name="R6-5" sheetId="255" r:id="rId141"/>
    <sheet name="R7-5" sheetId="256" r:id="rId142"/>
    <sheet name="R8-5" sheetId="257" r:id="rId143"/>
    <sheet name="R9-5" sheetId="258" r:id="rId144"/>
    <sheet name="R10-5" sheetId="259" r:id="rId145"/>
    <sheet name="R11-5" sheetId="260" r:id="rId146"/>
    <sheet name="R12-5" sheetId="261" r:id="rId147"/>
    <sheet name="Notes" sheetId="136" r:id="rId148"/>
  </sheets>
  <definedNames>
    <definedName name="_xlnm.Print_Area" localSheetId="32">S9C!$A$1:$K$37</definedName>
    <definedName name="_xlnm.Print_Area" localSheetId="38">S9D!$A$1:$K$26</definedName>
    <definedName name="_xlnm.Print_Area" localSheetId="44">S9E!$A$1:$K$17</definedName>
    <definedName name="_xlnm.Print_Area" localSheetId="50">S9F!$A$1:$K$21</definedName>
    <definedName name="_xlnm.Print_Area" localSheetId="56">S9G!$A$1:$K$49</definedName>
    <definedName name="_xlnm.Print_Area" localSheetId="62">S9H!$A$1:$K$21</definedName>
    <definedName name="_xlnm.Print_Area" localSheetId="67">S9I!$A$1:$K$29</definedName>
    <definedName name="_xlnm.Print_Area" localSheetId="72">S9J!$A$1:$K$27</definedName>
    <definedName name="_xlnm.Print_Area" localSheetId="77">S9K!$A$1:$K$12</definedName>
    <definedName name="_xlnm.Print_Area" localSheetId="82">'SD5, SD6'!$A$1:$H$55</definedName>
    <definedName name="_xlnm.Print_Titles" localSheetId="98">'R12-1'!$1:$9</definedName>
    <definedName name="_xlnm.Print_Titles" localSheetId="110">'R12-2'!$1:$9</definedName>
    <definedName name="_xlnm.Print_Titles" localSheetId="122">'R12-3'!$1:$9</definedName>
    <definedName name="_xlnm.Print_Titles" localSheetId="134">'R12-4'!$1:$9</definedName>
    <definedName name="_xlnm.Print_Titles" localSheetId="146">'R12-5'!$1:$9</definedName>
    <definedName name="_xlnm.Print_Titles" localSheetId="13">'T13'!$1:$8</definedName>
    <definedName name="_xlnm.Print_Titles" localSheetId="15">'T15'!$1:$8</definedName>
    <definedName name="_xlnm.Print_Titles" localSheetId="0">TOC!$1:$5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254" l="1"/>
  <c r="L14" i="254"/>
  <c r="K14" i="254"/>
  <c r="M13" i="254"/>
  <c r="L13" i="254"/>
  <c r="K13" i="254"/>
  <c r="M12" i="254"/>
  <c r="L12" i="254"/>
  <c r="K12" i="254"/>
  <c r="J12" i="254"/>
  <c r="M11" i="254"/>
  <c r="L11" i="254"/>
  <c r="K11" i="254"/>
  <c r="J11" i="254"/>
  <c r="M10" i="254"/>
  <c r="L10" i="254"/>
  <c r="K10" i="254"/>
  <c r="J10" i="254"/>
  <c r="M9" i="254"/>
  <c r="L9" i="254"/>
  <c r="K9" i="254"/>
  <c r="J9" i="254"/>
  <c r="M44" i="253"/>
  <c r="L44" i="253"/>
  <c r="K44" i="253"/>
  <c r="M43" i="253"/>
  <c r="L43" i="253"/>
  <c r="K43" i="253"/>
  <c r="M42" i="253"/>
  <c r="L42" i="253"/>
  <c r="K42" i="253"/>
  <c r="M41" i="253"/>
  <c r="L41" i="253"/>
  <c r="K41" i="253"/>
  <c r="M40" i="253"/>
  <c r="L40" i="253"/>
  <c r="K40" i="253"/>
  <c r="J40" i="253"/>
  <c r="M39" i="253"/>
  <c r="L39" i="253"/>
  <c r="K39" i="253"/>
  <c r="J39" i="253"/>
  <c r="M38" i="253"/>
  <c r="L38" i="253"/>
  <c r="K38" i="253"/>
  <c r="M37" i="253"/>
  <c r="L37" i="253"/>
  <c r="K37" i="253"/>
  <c r="J37" i="253"/>
  <c r="M36" i="253"/>
  <c r="L36" i="253"/>
  <c r="K36" i="253"/>
  <c r="J36" i="253"/>
  <c r="M35" i="253"/>
  <c r="L35" i="253"/>
  <c r="K35" i="253"/>
  <c r="M34" i="253"/>
  <c r="L34" i="253"/>
  <c r="K34" i="253"/>
  <c r="J34" i="253"/>
  <c r="M33" i="253"/>
  <c r="L33" i="253"/>
  <c r="K33" i="253"/>
  <c r="J33" i="253"/>
  <c r="M32" i="253"/>
  <c r="L32" i="253"/>
  <c r="K32" i="253"/>
  <c r="M31" i="253"/>
  <c r="L31" i="253"/>
  <c r="K31" i="253"/>
  <c r="J31" i="253"/>
  <c r="M30" i="253"/>
  <c r="L30" i="253"/>
  <c r="K30" i="253"/>
  <c r="J30" i="253"/>
  <c r="M29" i="253"/>
  <c r="L29" i="253"/>
  <c r="K29" i="253"/>
  <c r="M28" i="253"/>
  <c r="L28" i="253"/>
  <c r="K28" i="253"/>
  <c r="J28" i="253"/>
  <c r="M27" i="253"/>
  <c r="L27" i="253"/>
  <c r="K27" i="253"/>
  <c r="J27" i="253"/>
  <c r="M26" i="253"/>
  <c r="L26" i="253"/>
  <c r="K26" i="253"/>
  <c r="M25" i="253"/>
  <c r="L25" i="253"/>
  <c r="K25" i="253"/>
  <c r="J25" i="253"/>
  <c r="M24" i="253"/>
  <c r="L24" i="253"/>
  <c r="K24" i="253"/>
  <c r="J24" i="253"/>
  <c r="M23" i="253"/>
  <c r="L23" i="253"/>
  <c r="K23" i="253"/>
  <c r="M22" i="253"/>
  <c r="L22" i="253"/>
  <c r="K22" i="253"/>
  <c r="J22" i="253"/>
  <c r="M21" i="253"/>
  <c r="L21" i="253"/>
  <c r="K21" i="253"/>
  <c r="J21" i="253"/>
  <c r="M20" i="253"/>
  <c r="L20" i="253"/>
  <c r="K20" i="253"/>
  <c r="M19" i="253"/>
  <c r="L19" i="253"/>
  <c r="K19" i="253"/>
  <c r="J19" i="253"/>
  <c r="M18" i="253"/>
  <c r="L18" i="253"/>
  <c r="K18" i="253"/>
  <c r="J18" i="253"/>
  <c r="M17" i="253"/>
  <c r="L17" i="253"/>
  <c r="K17" i="253"/>
  <c r="M16" i="253"/>
  <c r="L16" i="253"/>
  <c r="K16" i="253"/>
  <c r="J16" i="253"/>
  <c r="M15" i="253"/>
  <c r="L15" i="253"/>
  <c r="K15" i="253"/>
  <c r="J15" i="253"/>
  <c r="M14" i="253"/>
  <c r="L14" i="253"/>
  <c r="K14" i="253"/>
  <c r="M13" i="253"/>
  <c r="L13" i="253"/>
  <c r="K13" i="253"/>
  <c r="J13" i="253"/>
  <c r="M12" i="253"/>
  <c r="L12" i="253"/>
  <c r="K12" i="253"/>
  <c r="J12" i="253"/>
  <c r="M11" i="253"/>
  <c r="L11" i="253"/>
  <c r="K11" i="253"/>
  <c r="M10" i="253"/>
  <c r="L10" i="253"/>
  <c r="K10" i="253"/>
  <c r="J10" i="253"/>
  <c r="M9" i="253"/>
  <c r="L9" i="253"/>
  <c r="K9" i="253"/>
  <c r="J9" i="253"/>
  <c r="M23" i="252"/>
  <c r="L23" i="252"/>
  <c r="K23" i="252"/>
  <c r="M22" i="252"/>
  <c r="L22" i="252"/>
  <c r="K22" i="252"/>
  <c r="M21" i="252"/>
  <c r="L21" i="252"/>
  <c r="K21" i="252"/>
  <c r="M20" i="252"/>
  <c r="L20" i="252"/>
  <c r="K20" i="252"/>
  <c r="M19" i="252"/>
  <c r="L19" i="252"/>
  <c r="K19" i="252"/>
  <c r="J19" i="252"/>
  <c r="M18" i="252"/>
  <c r="L18" i="252"/>
  <c r="K18" i="252"/>
  <c r="J18" i="252"/>
  <c r="M17" i="252"/>
  <c r="L17" i="252"/>
  <c r="K17" i="252"/>
  <c r="M16" i="252"/>
  <c r="L16" i="252"/>
  <c r="K16" i="252"/>
  <c r="J16" i="252"/>
  <c r="M15" i="252"/>
  <c r="L15" i="252"/>
  <c r="K15" i="252"/>
  <c r="J15" i="252"/>
  <c r="M14" i="252"/>
  <c r="L14" i="252"/>
  <c r="K14" i="252"/>
  <c r="M13" i="252"/>
  <c r="L13" i="252"/>
  <c r="K13" i="252"/>
  <c r="J13" i="252"/>
  <c r="M12" i="252"/>
  <c r="L12" i="252"/>
  <c r="K12" i="252"/>
  <c r="J12" i="252"/>
  <c r="M11" i="252"/>
  <c r="L11" i="252"/>
  <c r="K11" i="252"/>
  <c r="M10" i="252"/>
  <c r="L10" i="252"/>
  <c r="K10" i="252"/>
  <c r="J10" i="252"/>
  <c r="M9" i="252"/>
  <c r="L9" i="252"/>
  <c r="K9" i="252"/>
  <c r="J9" i="252"/>
  <c r="M17" i="251"/>
  <c r="L17" i="251"/>
  <c r="K17" i="251"/>
  <c r="M16" i="251"/>
  <c r="L16" i="251"/>
  <c r="K16" i="251"/>
  <c r="M15" i="251"/>
  <c r="L15" i="251"/>
  <c r="K15" i="251"/>
  <c r="M14" i="251"/>
  <c r="L14" i="251"/>
  <c r="K14" i="251"/>
  <c r="M13" i="251"/>
  <c r="L13" i="251"/>
  <c r="K13" i="251"/>
  <c r="J13" i="251"/>
  <c r="M12" i="251"/>
  <c r="L12" i="251"/>
  <c r="K12" i="251"/>
  <c r="J12" i="251"/>
  <c r="M11" i="251"/>
  <c r="L11" i="251"/>
  <c r="K11" i="251"/>
  <c r="M10" i="251"/>
  <c r="L10" i="251"/>
  <c r="K10" i="251"/>
  <c r="J10" i="251"/>
  <c r="M9" i="251"/>
  <c r="L9" i="251"/>
  <c r="K9" i="251"/>
  <c r="J9" i="251"/>
  <c r="D18" i="250"/>
  <c r="C18" i="250"/>
  <c r="B18" i="250"/>
  <c r="D17" i="250"/>
  <c r="C17" i="250"/>
  <c r="B17" i="250"/>
  <c r="D15" i="250"/>
  <c r="C15" i="250"/>
  <c r="B15" i="250"/>
  <c r="M12" i="230"/>
  <c r="L12" i="230"/>
  <c r="K12" i="230"/>
  <c r="J12" i="230"/>
  <c r="M11" i="230"/>
  <c r="L11" i="230"/>
  <c r="K11" i="230"/>
  <c r="J11" i="230"/>
  <c r="M12" i="243"/>
  <c r="L12" i="243"/>
  <c r="K12" i="243"/>
  <c r="J12" i="243"/>
  <c r="M11" i="243"/>
  <c r="L11" i="243"/>
  <c r="K11" i="243"/>
  <c r="J11" i="243"/>
  <c r="M14" i="243"/>
  <c r="L14" i="243"/>
  <c r="K14" i="243"/>
  <c r="M13" i="243"/>
  <c r="L13" i="243"/>
  <c r="K13" i="243"/>
  <c r="M10" i="243"/>
  <c r="L10" i="243"/>
  <c r="K10" i="243"/>
  <c r="J10" i="243"/>
  <c r="M9" i="243"/>
  <c r="L9" i="243"/>
  <c r="K9" i="243"/>
  <c r="J9" i="243"/>
  <c r="M44" i="241"/>
  <c r="L44" i="241"/>
  <c r="K44" i="241"/>
  <c r="M43" i="241"/>
  <c r="L43" i="241"/>
  <c r="K43" i="241"/>
  <c r="M42" i="241"/>
  <c r="L42" i="241"/>
  <c r="K42" i="241"/>
  <c r="M41" i="241"/>
  <c r="L41" i="241"/>
  <c r="K41" i="241"/>
  <c r="M40" i="241"/>
  <c r="L40" i="241"/>
  <c r="K40" i="241"/>
  <c r="J40" i="241"/>
  <c r="M39" i="241"/>
  <c r="L39" i="241"/>
  <c r="K39" i="241"/>
  <c r="J39" i="241"/>
  <c r="M38" i="241"/>
  <c r="L38" i="241"/>
  <c r="K38" i="241"/>
  <c r="M37" i="241"/>
  <c r="L37" i="241"/>
  <c r="K37" i="241"/>
  <c r="J37" i="241"/>
  <c r="M36" i="241"/>
  <c r="L36" i="241"/>
  <c r="K36" i="241"/>
  <c r="J36" i="241"/>
  <c r="M35" i="241"/>
  <c r="L35" i="241"/>
  <c r="K35" i="241"/>
  <c r="M34" i="241"/>
  <c r="L34" i="241"/>
  <c r="K34" i="241"/>
  <c r="J34" i="241"/>
  <c r="M33" i="241"/>
  <c r="L33" i="241"/>
  <c r="K33" i="241"/>
  <c r="J33" i="241"/>
  <c r="M32" i="241"/>
  <c r="L32" i="241"/>
  <c r="K32" i="241"/>
  <c r="M31" i="241"/>
  <c r="L31" i="241"/>
  <c r="K31" i="241"/>
  <c r="J31" i="241"/>
  <c r="M30" i="241"/>
  <c r="L30" i="241"/>
  <c r="K30" i="241"/>
  <c r="J30" i="241"/>
  <c r="M29" i="241"/>
  <c r="L29" i="241"/>
  <c r="K29" i="241"/>
  <c r="M28" i="241"/>
  <c r="L28" i="241"/>
  <c r="K28" i="241"/>
  <c r="J28" i="241"/>
  <c r="M27" i="241"/>
  <c r="L27" i="241"/>
  <c r="K27" i="241"/>
  <c r="J27" i="241"/>
  <c r="M26" i="241"/>
  <c r="L26" i="241"/>
  <c r="K26" i="241"/>
  <c r="M25" i="241"/>
  <c r="L25" i="241"/>
  <c r="K25" i="241"/>
  <c r="J25" i="241"/>
  <c r="M24" i="241"/>
  <c r="L24" i="241"/>
  <c r="K24" i="241"/>
  <c r="J24" i="241"/>
  <c r="M23" i="241"/>
  <c r="L23" i="241"/>
  <c r="K23" i="241"/>
  <c r="M22" i="241"/>
  <c r="L22" i="241"/>
  <c r="K22" i="241"/>
  <c r="J22" i="241"/>
  <c r="M21" i="241"/>
  <c r="L21" i="241"/>
  <c r="K21" i="241"/>
  <c r="J21" i="241"/>
  <c r="M20" i="241"/>
  <c r="L20" i="241"/>
  <c r="K20" i="241"/>
  <c r="M19" i="241"/>
  <c r="L19" i="241"/>
  <c r="K19" i="241"/>
  <c r="J19" i="241"/>
  <c r="M18" i="241"/>
  <c r="L18" i="241"/>
  <c r="K18" i="241"/>
  <c r="J18" i="241"/>
  <c r="M17" i="241"/>
  <c r="L17" i="241"/>
  <c r="K17" i="241"/>
  <c r="M16" i="241"/>
  <c r="L16" i="241"/>
  <c r="K16" i="241"/>
  <c r="J16" i="241"/>
  <c r="M15" i="241"/>
  <c r="L15" i="241"/>
  <c r="K15" i="241"/>
  <c r="J15" i="241"/>
  <c r="M14" i="241"/>
  <c r="L14" i="241"/>
  <c r="K14" i="241"/>
  <c r="M13" i="241"/>
  <c r="L13" i="241"/>
  <c r="K13" i="241"/>
  <c r="J13" i="241"/>
  <c r="M12" i="241"/>
  <c r="L12" i="241"/>
  <c r="K12" i="241"/>
  <c r="J12" i="241"/>
  <c r="M11" i="241"/>
  <c r="L11" i="241"/>
  <c r="K11" i="241"/>
  <c r="M10" i="241"/>
  <c r="L10" i="241"/>
  <c r="K10" i="241"/>
  <c r="J10" i="241"/>
  <c r="M9" i="241"/>
  <c r="L9" i="241"/>
  <c r="K9" i="241"/>
  <c r="J9" i="241"/>
  <c r="M23" i="240"/>
  <c r="L23" i="240"/>
  <c r="K23" i="240"/>
  <c r="M22" i="240"/>
  <c r="L22" i="240"/>
  <c r="K22" i="240"/>
  <c r="M21" i="240"/>
  <c r="L21" i="240"/>
  <c r="K21" i="240"/>
  <c r="M20" i="240"/>
  <c r="L20" i="240"/>
  <c r="K20" i="240"/>
  <c r="M19" i="240"/>
  <c r="L19" i="240"/>
  <c r="K19" i="240"/>
  <c r="J19" i="240"/>
  <c r="M18" i="240"/>
  <c r="L18" i="240"/>
  <c r="K18" i="240"/>
  <c r="J18" i="240"/>
  <c r="M17" i="240"/>
  <c r="L17" i="240"/>
  <c r="K17" i="240"/>
  <c r="M16" i="240"/>
  <c r="L16" i="240"/>
  <c r="K16" i="240"/>
  <c r="J16" i="240"/>
  <c r="M15" i="240"/>
  <c r="L15" i="240"/>
  <c r="K15" i="240"/>
  <c r="J15" i="240"/>
  <c r="M14" i="240"/>
  <c r="L14" i="240"/>
  <c r="K14" i="240"/>
  <c r="M13" i="240"/>
  <c r="L13" i="240"/>
  <c r="K13" i="240"/>
  <c r="J13" i="240"/>
  <c r="M12" i="240"/>
  <c r="L12" i="240"/>
  <c r="K12" i="240"/>
  <c r="J12" i="240"/>
  <c r="M11" i="240"/>
  <c r="L11" i="240"/>
  <c r="K11" i="240"/>
  <c r="M10" i="240"/>
  <c r="L10" i="240"/>
  <c r="K10" i="240"/>
  <c r="J10" i="240"/>
  <c r="M9" i="240"/>
  <c r="L9" i="240"/>
  <c r="K9" i="240"/>
  <c r="J9" i="240"/>
  <c r="M17" i="239"/>
  <c r="L17" i="239"/>
  <c r="K17" i="239"/>
  <c r="M16" i="239"/>
  <c r="L16" i="239"/>
  <c r="K16" i="239"/>
  <c r="M15" i="239"/>
  <c r="L15" i="239"/>
  <c r="K15" i="239"/>
  <c r="M14" i="239"/>
  <c r="L14" i="239"/>
  <c r="K14" i="239"/>
  <c r="M13" i="239"/>
  <c r="L13" i="239"/>
  <c r="K13" i="239"/>
  <c r="J13" i="239"/>
  <c r="M12" i="239"/>
  <c r="L12" i="239"/>
  <c r="K12" i="239"/>
  <c r="J12" i="239"/>
  <c r="M11" i="239"/>
  <c r="L11" i="239"/>
  <c r="K11" i="239"/>
  <c r="M10" i="239"/>
  <c r="L10" i="239"/>
  <c r="K10" i="239"/>
  <c r="J10" i="239"/>
  <c r="M9" i="239"/>
  <c r="L9" i="239"/>
  <c r="K9" i="239"/>
  <c r="J9" i="239"/>
  <c r="D18" i="238"/>
  <c r="C18" i="238"/>
  <c r="B18" i="238"/>
  <c r="D17" i="238"/>
  <c r="C17" i="238"/>
  <c r="B17" i="238"/>
  <c r="D15" i="238"/>
  <c r="C15" i="238"/>
  <c r="B15" i="238"/>
  <c r="M14" i="230"/>
  <c r="L14" i="230"/>
  <c r="K14" i="230"/>
  <c r="M13" i="230"/>
  <c r="L13" i="230"/>
  <c r="K13" i="230"/>
  <c r="M10" i="230"/>
  <c r="L10" i="230"/>
  <c r="K10" i="230"/>
  <c r="J10" i="230"/>
  <c r="M9" i="230"/>
  <c r="L9" i="230"/>
  <c r="K9" i="230"/>
  <c r="J9" i="230"/>
  <c r="M44" i="229"/>
  <c r="L44" i="229"/>
  <c r="K44" i="229"/>
  <c r="M43" i="229"/>
  <c r="L43" i="229"/>
  <c r="K43" i="229"/>
  <c r="M42" i="229"/>
  <c r="L42" i="229"/>
  <c r="K42" i="229"/>
  <c r="M41" i="229"/>
  <c r="L41" i="229"/>
  <c r="K41" i="229"/>
  <c r="M40" i="229"/>
  <c r="L40" i="229"/>
  <c r="K40" i="229"/>
  <c r="J40" i="229"/>
  <c r="M39" i="229"/>
  <c r="L39" i="229"/>
  <c r="K39" i="229"/>
  <c r="J39" i="229"/>
  <c r="M38" i="229"/>
  <c r="L38" i="229"/>
  <c r="K38" i="229"/>
  <c r="M37" i="229"/>
  <c r="L37" i="229"/>
  <c r="K37" i="229"/>
  <c r="J37" i="229"/>
  <c r="M36" i="229"/>
  <c r="L36" i="229"/>
  <c r="K36" i="229"/>
  <c r="J36" i="229"/>
  <c r="M35" i="229"/>
  <c r="L35" i="229"/>
  <c r="K35" i="229"/>
  <c r="M34" i="229"/>
  <c r="L34" i="229"/>
  <c r="K34" i="229"/>
  <c r="J34" i="229"/>
  <c r="M33" i="229"/>
  <c r="L33" i="229"/>
  <c r="K33" i="229"/>
  <c r="J33" i="229"/>
  <c r="M32" i="229"/>
  <c r="L32" i="229"/>
  <c r="K32" i="229"/>
  <c r="M31" i="229"/>
  <c r="L31" i="229"/>
  <c r="K31" i="229"/>
  <c r="J31" i="229"/>
  <c r="M30" i="229"/>
  <c r="L30" i="229"/>
  <c r="K30" i="229"/>
  <c r="J30" i="229"/>
  <c r="M29" i="229"/>
  <c r="L29" i="229"/>
  <c r="K29" i="229"/>
  <c r="M28" i="229"/>
  <c r="L28" i="229"/>
  <c r="K28" i="229"/>
  <c r="J28" i="229"/>
  <c r="M27" i="229"/>
  <c r="L27" i="229"/>
  <c r="K27" i="229"/>
  <c r="J27" i="229"/>
  <c r="M26" i="229"/>
  <c r="L26" i="229"/>
  <c r="K26" i="229"/>
  <c r="M25" i="229"/>
  <c r="L25" i="229"/>
  <c r="K25" i="229"/>
  <c r="J25" i="229"/>
  <c r="M24" i="229"/>
  <c r="L24" i="229"/>
  <c r="K24" i="229"/>
  <c r="J24" i="229"/>
  <c r="M23" i="229"/>
  <c r="L23" i="229"/>
  <c r="K23" i="229"/>
  <c r="M22" i="229"/>
  <c r="L22" i="229"/>
  <c r="K22" i="229"/>
  <c r="J22" i="229"/>
  <c r="M21" i="229"/>
  <c r="L21" i="229"/>
  <c r="K21" i="229"/>
  <c r="J21" i="229"/>
  <c r="M20" i="229"/>
  <c r="L20" i="229"/>
  <c r="K20" i="229"/>
  <c r="M19" i="229"/>
  <c r="L19" i="229"/>
  <c r="K19" i="229"/>
  <c r="J19" i="229"/>
  <c r="M18" i="229"/>
  <c r="L18" i="229"/>
  <c r="K18" i="229"/>
  <c r="J18" i="229"/>
  <c r="M17" i="229"/>
  <c r="L17" i="229"/>
  <c r="K17" i="229"/>
  <c r="M16" i="229"/>
  <c r="L16" i="229"/>
  <c r="K16" i="229"/>
  <c r="J16" i="229"/>
  <c r="M15" i="229"/>
  <c r="L15" i="229"/>
  <c r="K15" i="229"/>
  <c r="J15" i="229"/>
  <c r="M14" i="229"/>
  <c r="L14" i="229"/>
  <c r="K14" i="229"/>
  <c r="M13" i="229"/>
  <c r="L13" i="229"/>
  <c r="K13" i="229"/>
  <c r="J13" i="229"/>
  <c r="M12" i="229"/>
  <c r="L12" i="229"/>
  <c r="K12" i="229"/>
  <c r="J12" i="229"/>
  <c r="M11" i="229"/>
  <c r="L11" i="229"/>
  <c r="K11" i="229"/>
  <c r="M10" i="229"/>
  <c r="L10" i="229"/>
  <c r="K10" i="229"/>
  <c r="J10" i="229"/>
  <c r="M9" i="229"/>
  <c r="L9" i="229"/>
  <c r="K9" i="229"/>
  <c r="J9" i="229"/>
  <c r="M23" i="228"/>
  <c r="L23" i="228"/>
  <c r="K23" i="228"/>
  <c r="M22" i="228"/>
  <c r="L22" i="228"/>
  <c r="K22" i="228"/>
  <c r="M21" i="228"/>
  <c r="L21" i="228"/>
  <c r="K21" i="228"/>
  <c r="M20" i="228"/>
  <c r="L20" i="228"/>
  <c r="K20" i="228"/>
  <c r="M19" i="228"/>
  <c r="L19" i="228"/>
  <c r="K19" i="228"/>
  <c r="J19" i="228"/>
  <c r="M18" i="228"/>
  <c r="L18" i="228"/>
  <c r="K18" i="228"/>
  <c r="J18" i="228"/>
  <c r="M17" i="228"/>
  <c r="L17" i="228"/>
  <c r="K17" i="228"/>
  <c r="M16" i="228"/>
  <c r="L16" i="228"/>
  <c r="K16" i="228"/>
  <c r="J16" i="228"/>
  <c r="M15" i="228"/>
  <c r="L15" i="228"/>
  <c r="K15" i="228"/>
  <c r="J15" i="228"/>
  <c r="M14" i="228"/>
  <c r="L14" i="228"/>
  <c r="K14" i="228"/>
  <c r="M13" i="228"/>
  <c r="L13" i="228"/>
  <c r="K13" i="228"/>
  <c r="J13" i="228"/>
  <c r="M12" i="228"/>
  <c r="L12" i="228"/>
  <c r="K12" i="228"/>
  <c r="J12" i="228"/>
  <c r="M11" i="228"/>
  <c r="L11" i="228"/>
  <c r="K11" i="228"/>
  <c r="M10" i="228"/>
  <c r="L10" i="228"/>
  <c r="K10" i="228"/>
  <c r="J10" i="228"/>
  <c r="M9" i="228"/>
  <c r="L9" i="228"/>
  <c r="K9" i="228"/>
  <c r="J9" i="228"/>
  <c r="M17" i="227"/>
  <c r="L17" i="227"/>
  <c r="K17" i="227"/>
  <c r="M16" i="227"/>
  <c r="L16" i="227"/>
  <c r="K16" i="227"/>
  <c r="M15" i="227"/>
  <c r="L15" i="227"/>
  <c r="K15" i="227"/>
  <c r="M14" i="227"/>
  <c r="L14" i="227"/>
  <c r="K14" i="227"/>
  <c r="M13" i="227"/>
  <c r="L13" i="227"/>
  <c r="K13" i="227"/>
  <c r="J13" i="227"/>
  <c r="M12" i="227"/>
  <c r="L12" i="227"/>
  <c r="K12" i="227"/>
  <c r="J12" i="227"/>
  <c r="M11" i="227"/>
  <c r="L11" i="227"/>
  <c r="K11" i="227"/>
  <c r="M10" i="227"/>
  <c r="L10" i="227"/>
  <c r="K10" i="227"/>
  <c r="J10" i="227"/>
  <c r="M9" i="227"/>
  <c r="L9" i="227"/>
  <c r="K9" i="227"/>
  <c r="J9" i="227"/>
  <c r="D18" i="226"/>
  <c r="C18" i="226"/>
  <c r="B18" i="226"/>
  <c r="D17" i="226"/>
  <c r="C17" i="226"/>
  <c r="B17" i="226"/>
  <c r="D15" i="226"/>
  <c r="C15" i="226"/>
  <c r="B15" i="226"/>
  <c r="M14" i="218"/>
  <c r="L14" i="218"/>
  <c r="K14" i="218"/>
  <c r="M13" i="218"/>
  <c r="L13" i="218"/>
  <c r="K13" i="218"/>
  <c r="M10" i="218"/>
  <c r="L10" i="218"/>
  <c r="K10" i="218"/>
  <c r="J10" i="218"/>
  <c r="M9" i="218"/>
  <c r="L9" i="218"/>
  <c r="K9" i="218"/>
  <c r="J9" i="218"/>
  <c r="M44" i="216"/>
  <c r="L44" i="216"/>
  <c r="K44" i="216"/>
  <c r="M43" i="216"/>
  <c r="L43" i="216"/>
  <c r="K43" i="216"/>
  <c r="M42" i="216"/>
  <c r="L42" i="216"/>
  <c r="K42" i="216"/>
  <c r="M41" i="216"/>
  <c r="L41" i="216"/>
  <c r="K41" i="216"/>
  <c r="M40" i="216"/>
  <c r="L40" i="216"/>
  <c r="K40" i="216"/>
  <c r="J40" i="216"/>
  <c r="M39" i="216"/>
  <c r="L39" i="216"/>
  <c r="K39" i="216"/>
  <c r="J39" i="216"/>
  <c r="M38" i="216"/>
  <c r="L38" i="216"/>
  <c r="K38" i="216"/>
  <c r="M37" i="216"/>
  <c r="L37" i="216"/>
  <c r="K37" i="216"/>
  <c r="J37" i="216"/>
  <c r="M36" i="216"/>
  <c r="L36" i="216"/>
  <c r="K36" i="216"/>
  <c r="J36" i="216"/>
  <c r="M35" i="216"/>
  <c r="L35" i="216"/>
  <c r="K35" i="216"/>
  <c r="M34" i="216"/>
  <c r="L34" i="216"/>
  <c r="K34" i="216"/>
  <c r="J34" i="216"/>
  <c r="M33" i="216"/>
  <c r="L33" i="216"/>
  <c r="K33" i="216"/>
  <c r="J33" i="216"/>
  <c r="M32" i="216"/>
  <c r="L32" i="216"/>
  <c r="K32" i="216"/>
  <c r="M31" i="216"/>
  <c r="L31" i="216"/>
  <c r="K31" i="216"/>
  <c r="J31" i="216"/>
  <c r="M30" i="216"/>
  <c r="L30" i="216"/>
  <c r="K30" i="216"/>
  <c r="J30" i="216"/>
  <c r="M29" i="216"/>
  <c r="L29" i="216"/>
  <c r="K29" i="216"/>
  <c r="M28" i="216"/>
  <c r="L28" i="216"/>
  <c r="K28" i="216"/>
  <c r="J28" i="216"/>
  <c r="M27" i="216"/>
  <c r="L27" i="216"/>
  <c r="K27" i="216"/>
  <c r="J27" i="216"/>
  <c r="M26" i="216"/>
  <c r="L26" i="216"/>
  <c r="K26" i="216"/>
  <c r="M25" i="216"/>
  <c r="L25" i="216"/>
  <c r="K25" i="216"/>
  <c r="J25" i="216"/>
  <c r="M24" i="216"/>
  <c r="L24" i="216"/>
  <c r="K24" i="216"/>
  <c r="J24" i="216"/>
  <c r="M23" i="216"/>
  <c r="L23" i="216"/>
  <c r="K23" i="216"/>
  <c r="M22" i="216"/>
  <c r="L22" i="216"/>
  <c r="K22" i="216"/>
  <c r="J22" i="216"/>
  <c r="M21" i="216"/>
  <c r="L21" i="216"/>
  <c r="K21" i="216"/>
  <c r="J21" i="216"/>
  <c r="M20" i="216"/>
  <c r="L20" i="216"/>
  <c r="K20" i="216"/>
  <c r="M19" i="216"/>
  <c r="L19" i="216"/>
  <c r="K19" i="216"/>
  <c r="J19" i="216"/>
  <c r="M18" i="216"/>
  <c r="L18" i="216"/>
  <c r="K18" i="216"/>
  <c r="J18" i="216"/>
  <c r="M17" i="216"/>
  <c r="L17" i="216"/>
  <c r="K17" i="216"/>
  <c r="M16" i="216"/>
  <c r="L16" i="216"/>
  <c r="K16" i="216"/>
  <c r="J16" i="216"/>
  <c r="M15" i="216"/>
  <c r="L15" i="216"/>
  <c r="K15" i="216"/>
  <c r="J15" i="216"/>
  <c r="M14" i="216"/>
  <c r="L14" i="216"/>
  <c r="K14" i="216"/>
  <c r="M13" i="216"/>
  <c r="L13" i="216"/>
  <c r="K13" i="216"/>
  <c r="J13" i="216"/>
  <c r="M12" i="216"/>
  <c r="L12" i="216"/>
  <c r="K12" i="216"/>
  <c r="J12" i="216"/>
  <c r="M11" i="216"/>
  <c r="L11" i="216"/>
  <c r="K11" i="216"/>
  <c r="M10" i="216"/>
  <c r="L10" i="216"/>
  <c r="K10" i="216"/>
  <c r="J10" i="216"/>
  <c r="M9" i="216"/>
  <c r="L9" i="216"/>
  <c r="K9" i="216"/>
  <c r="J9" i="216"/>
  <c r="M23" i="215"/>
  <c r="L23" i="215"/>
  <c r="K23" i="215"/>
  <c r="M22" i="215"/>
  <c r="L22" i="215"/>
  <c r="K22" i="215"/>
  <c r="M21" i="215"/>
  <c r="L21" i="215"/>
  <c r="K21" i="215"/>
  <c r="M20" i="215"/>
  <c r="L20" i="215"/>
  <c r="K20" i="215"/>
  <c r="M19" i="215"/>
  <c r="L19" i="215"/>
  <c r="K19" i="215"/>
  <c r="J19" i="215"/>
  <c r="M18" i="215"/>
  <c r="L18" i="215"/>
  <c r="K18" i="215"/>
  <c r="J18" i="215"/>
  <c r="M17" i="215"/>
  <c r="L17" i="215"/>
  <c r="K17" i="215"/>
  <c r="M16" i="215"/>
  <c r="L16" i="215"/>
  <c r="K16" i="215"/>
  <c r="J16" i="215"/>
  <c r="M15" i="215"/>
  <c r="L15" i="215"/>
  <c r="K15" i="215"/>
  <c r="J15" i="215"/>
  <c r="M14" i="215"/>
  <c r="L14" i="215"/>
  <c r="K14" i="215"/>
  <c r="M13" i="215"/>
  <c r="L13" i="215"/>
  <c r="K13" i="215"/>
  <c r="J13" i="215"/>
  <c r="M12" i="215"/>
  <c r="L12" i="215"/>
  <c r="K12" i="215"/>
  <c r="J12" i="215"/>
  <c r="M11" i="215"/>
  <c r="L11" i="215"/>
  <c r="K11" i="215"/>
  <c r="M10" i="215"/>
  <c r="L10" i="215"/>
  <c r="K10" i="215"/>
  <c r="J10" i="215"/>
  <c r="M9" i="215"/>
  <c r="L9" i="215"/>
  <c r="K9" i="215"/>
  <c r="J9" i="215"/>
  <c r="M17" i="214"/>
  <c r="L17" i="214"/>
  <c r="K17" i="214"/>
  <c r="M16" i="214"/>
  <c r="L16" i="214"/>
  <c r="K16" i="214"/>
  <c r="M15" i="214"/>
  <c r="L15" i="214"/>
  <c r="K15" i="214"/>
  <c r="M14" i="214"/>
  <c r="L14" i="214"/>
  <c r="K14" i="214"/>
  <c r="M13" i="214"/>
  <c r="L13" i="214"/>
  <c r="K13" i="214"/>
  <c r="J13" i="214"/>
  <c r="M12" i="214"/>
  <c r="L12" i="214"/>
  <c r="K12" i="214"/>
  <c r="J12" i="214"/>
  <c r="M11" i="214"/>
  <c r="L11" i="214"/>
  <c r="K11" i="214"/>
  <c r="M10" i="214"/>
  <c r="L10" i="214"/>
  <c r="K10" i="214"/>
  <c r="J10" i="214"/>
  <c r="M9" i="214"/>
  <c r="L9" i="214"/>
  <c r="K9" i="214"/>
  <c r="J9" i="214"/>
  <c r="D18" i="213"/>
  <c r="C18" i="213"/>
  <c r="B18" i="213"/>
  <c r="D17" i="213"/>
  <c r="C17" i="213"/>
  <c r="B17" i="213"/>
  <c r="D15" i="213"/>
  <c r="C15" i="213"/>
  <c r="B15" i="213"/>
  <c r="G25" i="94"/>
  <c r="L10" i="90"/>
  <c r="L13" i="90"/>
  <c r="L14" i="90"/>
  <c r="L9" i="90"/>
  <c r="M9" i="89"/>
  <c r="L10" i="89"/>
  <c r="L11" i="89"/>
  <c r="L12" i="89"/>
  <c r="L13" i="89"/>
  <c r="L14" i="89"/>
  <c r="L15" i="89"/>
  <c r="L16" i="89"/>
  <c r="L17" i="89"/>
  <c r="L18" i="89"/>
  <c r="L19" i="89"/>
  <c r="L20" i="89"/>
  <c r="L21" i="89"/>
  <c r="L22" i="89"/>
  <c r="L23" i="89"/>
  <c r="L24" i="89"/>
  <c r="L25" i="89"/>
  <c r="L26" i="89"/>
  <c r="L27" i="89"/>
  <c r="L28" i="89"/>
  <c r="L29" i="89"/>
  <c r="L30" i="89"/>
  <c r="L31" i="89"/>
  <c r="L32" i="89"/>
  <c r="L33" i="89"/>
  <c r="L34" i="89"/>
  <c r="L35" i="89"/>
  <c r="L36" i="89"/>
  <c r="L37" i="89"/>
  <c r="L38" i="89"/>
  <c r="L39" i="89"/>
  <c r="L40" i="89"/>
  <c r="L41" i="89"/>
  <c r="L42" i="89"/>
  <c r="L43" i="89"/>
  <c r="L44" i="89"/>
  <c r="L9" i="89"/>
  <c r="L10" i="88"/>
  <c r="L11" i="88"/>
  <c r="L12" i="88"/>
  <c r="L13" i="88"/>
  <c r="L14" i="88"/>
  <c r="L15" i="88"/>
  <c r="L16" i="88"/>
  <c r="L17" i="88"/>
  <c r="L18" i="88"/>
  <c r="L19" i="88"/>
  <c r="L20" i="88"/>
  <c r="L21" i="88"/>
  <c r="L22" i="88"/>
  <c r="L23" i="88"/>
  <c r="L9" i="88"/>
  <c r="K9" i="88"/>
  <c r="C17" i="86"/>
  <c r="D17" i="86"/>
  <c r="B17" i="86"/>
  <c r="L10" i="87"/>
  <c r="L11" i="87"/>
  <c r="L12" i="87"/>
  <c r="L13" i="87"/>
  <c r="L14" i="87"/>
  <c r="L15" i="87"/>
  <c r="L16" i="87"/>
  <c r="L17" i="87"/>
  <c r="L9" i="87"/>
  <c r="J15" i="207"/>
  <c r="I15" i="207"/>
  <c r="J14" i="207"/>
  <c r="I14" i="207"/>
  <c r="J11" i="207"/>
  <c r="I11" i="207"/>
  <c r="J9" i="207"/>
  <c r="I9" i="207"/>
  <c r="K11" i="73"/>
  <c r="K27" i="73"/>
  <c r="K33" i="73"/>
  <c r="K34" i="73"/>
  <c r="K48" i="207"/>
  <c r="J48" i="207"/>
  <c r="K47" i="207"/>
  <c r="J47" i="207"/>
  <c r="I47" i="207"/>
  <c r="K33" i="207"/>
  <c r="J33" i="207"/>
  <c r="J32" i="207"/>
  <c r="I32" i="207"/>
  <c r="K31" i="207"/>
  <c r="J31" i="207"/>
  <c r="I31" i="207"/>
  <c r="K30" i="207"/>
  <c r="J30" i="207"/>
  <c r="I30" i="207"/>
  <c r="K17" i="207"/>
  <c r="J17" i="207"/>
  <c r="K13" i="207"/>
  <c r="J13" i="207"/>
  <c r="I13" i="207"/>
  <c r="K10" i="207"/>
  <c r="J10" i="207"/>
  <c r="I10" i="207"/>
  <c r="K48" i="204"/>
  <c r="J48" i="204"/>
  <c r="K47" i="204"/>
  <c r="J47" i="204"/>
  <c r="I47" i="204"/>
  <c r="J46" i="204"/>
  <c r="I46" i="204"/>
  <c r="K33" i="204"/>
  <c r="J33" i="204"/>
  <c r="K32" i="204"/>
  <c r="J32" i="204"/>
  <c r="I32" i="204"/>
  <c r="K31" i="204"/>
  <c r="J31" i="204"/>
  <c r="I31" i="204"/>
  <c r="K30" i="204"/>
  <c r="J30" i="204"/>
  <c r="I30" i="204"/>
  <c r="K17" i="204"/>
  <c r="J17" i="204"/>
  <c r="K13" i="204"/>
  <c r="J13" i="204"/>
  <c r="I13" i="204"/>
  <c r="K10" i="204"/>
  <c r="J10" i="204"/>
  <c r="I10" i="204"/>
  <c r="H18" i="202"/>
  <c r="H17" i="202"/>
  <c r="J46" i="201"/>
  <c r="I46" i="201"/>
  <c r="K48" i="201"/>
  <c r="J48" i="201"/>
  <c r="K47" i="201"/>
  <c r="J47" i="201"/>
  <c r="I47" i="201"/>
  <c r="K33" i="201"/>
  <c r="J33" i="201"/>
  <c r="K32" i="201"/>
  <c r="J32" i="201"/>
  <c r="I32" i="201"/>
  <c r="K31" i="201"/>
  <c r="J31" i="201"/>
  <c r="I31" i="201"/>
  <c r="K30" i="201"/>
  <c r="J30" i="201"/>
  <c r="I30" i="201"/>
  <c r="K17" i="201"/>
  <c r="J17" i="201"/>
  <c r="K16" i="201"/>
  <c r="J16" i="201"/>
  <c r="I16" i="201"/>
  <c r="K15" i="201"/>
  <c r="J15" i="201"/>
  <c r="I15" i="201"/>
  <c r="K14" i="201"/>
  <c r="J14" i="201"/>
  <c r="I14" i="201"/>
  <c r="K13" i="201"/>
  <c r="J13" i="201"/>
  <c r="I13" i="201"/>
  <c r="K12" i="201"/>
  <c r="J12" i="201"/>
  <c r="I12" i="201"/>
  <c r="K11" i="201"/>
  <c r="J11" i="201"/>
  <c r="I11" i="201"/>
  <c r="K10" i="201"/>
  <c r="J10" i="201"/>
  <c r="I10" i="201"/>
  <c r="K9" i="201"/>
  <c r="J9" i="201"/>
  <c r="I9" i="201"/>
  <c r="G8" i="200"/>
  <c r="K48" i="198"/>
  <c r="J48" i="198"/>
  <c r="K47" i="198"/>
  <c r="J47" i="198"/>
  <c r="I47" i="198"/>
  <c r="K33" i="198"/>
  <c r="J33" i="198"/>
  <c r="K32" i="198"/>
  <c r="J32" i="198"/>
  <c r="I32" i="198"/>
  <c r="K31" i="198"/>
  <c r="J31" i="198"/>
  <c r="I31" i="198"/>
  <c r="K30" i="198"/>
  <c r="J30" i="198"/>
  <c r="I30" i="198"/>
  <c r="K17" i="198"/>
  <c r="J17" i="198"/>
  <c r="K16" i="198"/>
  <c r="J16" i="198"/>
  <c r="I16" i="198"/>
  <c r="K15" i="198"/>
  <c r="J15" i="198"/>
  <c r="I15" i="198"/>
  <c r="K14" i="198"/>
  <c r="J14" i="198"/>
  <c r="I14" i="198"/>
  <c r="K13" i="198"/>
  <c r="J13" i="198"/>
  <c r="I13" i="198"/>
  <c r="K12" i="198"/>
  <c r="J12" i="198"/>
  <c r="I12" i="198"/>
  <c r="K11" i="198"/>
  <c r="J11" i="198"/>
  <c r="I11" i="198"/>
  <c r="K10" i="198"/>
  <c r="J10" i="198"/>
  <c r="I10" i="198"/>
  <c r="K9" i="198"/>
  <c r="J9" i="198"/>
  <c r="I9" i="198"/>
  <c r="K46" i="195"/>
  <c r="J46" i="195"/>
  <c r="I46" i="195"/>
  <c r="K48" i="195"/>
  <c r="J48" i="195"/>
  <c r="K47" i="195"/>
  <c r="J47" i="195"/>
  <c r="I47" i="195"/>
  <c r="K33" i="195"/>
  <c r="J33" i="195"/>
  <c r="K32" i="195"/>
  <c r="J32" i="195"/>
  <c r="I32" i="195"/>
  <c r="K31" i="195"/>
  <c r="J31" i="195"/>
  <c r="I31" i="195"/>
  <c r="K30" i="195"/>
  <c r="J30" i="195"/>
  <c r="I30" i="195"/>
  <c r="K17" i="195"/>
  <c r="J17" i="195"/>
  <c r="K16" i="195"/>
  <c r="J16" i="195"/>
  <c r="I16" i="195"/>
  <c r="K15" i="195"/>
  <c r="J15" i="195"/>
  <c r="I15" i="195"/>
  <c r="K14" i="195"/>
  <c r="J14" i="195"/>
  <c r="I14" i="195"/>
  <c r="K13" i="195"/>
  <c r="J13" i="195"/>
  <c r="I13" i="195"/>
  <c r="K12" i="195"/>
  <c r="J12" i="195"/>
  <c r="I12" i="195"/>
  <c r="K11" i="195"/>
  <c r="J11" i="195"/>
  <c r="I11" i="195"/>
  <c r="K10" i="195"/>
  <c r="J10" i="195"/>
  <c r="I10" i="195"/>
  <c r="K9" i="195"/>
  <c r="J9" i="195"/>
  <c r="I9" i="195"/>
  <c r="K48" i="192"/>
  <c r="J48" i="192"/>
  <c r="K47" i="192"/>
  <c r="J47" i="192"/>
  <c r="I47" i="192"/>
  <c r="K33" i="192"/>
  <c r="J33" i="192"/>
  <c r="K32" i="192"/>
  <c r="J32" i="192"/>
  <c r="I32" i="192"/>
  <c r="K31" i="192"/>
  <c r="J31" i="192"/>
  <c r="I31" i="192"/>
  <c r="K30" i="192"/>
  <c r="J30" i="192"/>
  <c r="I30" i="192"/>
  <c r="K17" i="192"/>
  <c r="J17" i="192"/>
  <c r="K16" i="192"/>
  <c r="J16" i="192"/>
  <c r="I16" i="192"/>
  <c r="K15" i="192"/>
  <c r="J15" i="192"/>
  <c r="I15" i="192"/>
  <c r="K14" i="192"/>
  <c r="J14" i="192"/>
  <c r="I14" i="192"/>
  <c r="K13" i="192"/>
  <c r="J13" i="192"/>
  <c r="I13" i="192"/>
  <c r="K12" i="192"/>
  <c r="J12" i="192"/>
  <c r="I12" i="192"/>
  <c r="K11" i="192"/>
  <c r="J11" i="192"/>
  <c r="I11" i="192"/>
  <c r="K10" i="192"/>
  <c r="J10" i="192"/>
  <c r="I10" i="192"/>
  <c r="K9" i="192"/>
  <c r="J9" i="192"/>
  <c r="I9" i="192"/>
  <c r="H17" i="190"/>
  <c r="K48" i="189"/>
  <c r="J48" i="189"/>
  <c r="K47" i="189"/>
  <c r="J47" i="189"/>
  <c r="I47" i="189"/>
  <c r="K33" i="189"/>
  <c r="J33" i="189"/>
  <c r="K32" i="189"/>
  <c r="J32" i="189"/>
  <c r="I32" i="189"/>
  <c r="K31" i="189"/>
  <c r="J31" i="189"/>
  <c r="I31" i="189"/>
  <c r="K30" i="189"/>
  <c r="J30" i="189"/>
  <c r="I30" i="189"/>
  <c r="K17" i="189"/>
  <c r="J17" i="189"/>
  <c r="K16" i="189"/>
  <c r="J16" i="189"/>
  <c r="I16" i="189"/>
  <c r="K15" i="189"/>
  <c r="J15" i="189"/>
  <c r="I15" i="189"/>
  <c r="K14" i="189"/>
  <c r="J14" i="189"/>
  <c r="I14" i="189"/>
  <c r="K13" i="189"/>
  <c r="J13" i="189"/>
  <c r="I13" i="189"/>
  <c r="K12" i="189"/>
  <c r="J12" i="189"/>
  <c r="I12" i="189"/>
  <c r="K11" i="189"/>
  <c r="J11" i="189"/>
  <c r="I11" i="189"/>
  <c r="K10" i="189"/>
  <c r="J10" i="189"/>
  <c r="I10" i="189"/>
  <c r="K9" i="189"/>
  <c r="J9" i="189"/>
  <c r="I9" i="189"/>
  <c r="K48" i="186"/>
  <c r="J48" i="186"/>
  <c r="K47" i="186"/>
  <c r="J47" i="186"/>
  <c r="I47" i="186"/>
  <c r="K33" i="186"/>
  <c r="J33" i="186"/>
  <c r="K32" i="186"/>
  <c r="J32" i="186"/>
  <c r="I32" i="186"/>
  <c r="K31" i="186"/>
  <c r="J31" i="186"/>
  <c r="I31" i="186"/>
  <c r="K30" i="186"/>
  <c r="J30" i="186"/>
  <c r="I30" i="186"/>
  <c r="K17" i="186"/>
  <c r="J17" i="186"/>
  <c r="K16" i="186"/>
  <c r="J16" i="186"/>
  <c r="I16" i="186"/>
  <c r="K15" i="186"/>
  <c r="J15" i="186"/>
  <c r="I15" i="186"/>
  <c r="K14" i="186"/>
  <c r="J14" i="186"/>
  <c r="I14" i="186"/>
  <c r="K13" i="186"/>
  <c r="J13" i="186"/>
  <c r="I13" i="186"/>
  <c r="K12" i="186"/>
  <c r="J12" i="186"/>
  <c r="I12" i="186"/>
  <c r="K11" i="186"/>
  <c r="J11" i="186"/>
  <c r="I11" i="186"/>
  <c r="K10" i="186"/>
  <c r="J10" i="186"/>
  <c r="I10" i="186"/>
  <c r="K9" i="186"/>
  <c r="J9" i="186"/>
  <c r="I9" i="186"/>
  <c r="K48" i="183"/>
  <c r="J48" i="183"/>
  <c r="K47" i="183"/>
  <c r="J47" i="183"/>
  <c r="I47" i="183"/>
  <c r="K46" i="183"/>
  <c r="J46" i="183"/>
  <c r="I46" i="183"/>
  <c r="K33" i="183"/>
  <c r="J33" i="183"/>
  <c r="K32" i="183"/>
  <c r="J32" i="183"/>
  <c r="I32" i="183"/>
  <c r="K31" i="183"/>
  <c r="J31" i="183"/>
  <c r="I31" i="183"/>
  <c r="K30" i="183"/>
  <c r="J30" i="183"/>
  <c r="I30" i="183"/>
  <c r="K17" i="183"/>
  <c r="J17" i="183"/>
  <c r="K16" i="183"/>
  <c r="J16" i="183"/>
  <c r="I16" i="183"/>
  <c r="K15" i="183"/>
  <c r="J15" i="183"/>
  <c r="I15" i="183"/>
  <c r="K14" i="183"/>
  <c r="J14" i="183"/>
  <c r="I14" i="183"/>
  <c r="K13" i="183"/>
  <c r="J13" i="183"/>
  <c r="I13" i="183"/>
  <c r="K12" i="183"/>
  <c r="J12" i="183"/>
  <c r="I12" i="183"/>
  <c r="K11" i="183"/>
  <c r="J11" i="183"/>
  <c r="I11" i="183"/>
  <c r="K10" i="183"/>
  <c r="J10" i="183"/>
  <c r="I10" i="183"/>
  <c r="K9" i="183"/>
  <c r="J9" i="183"/>
  <c r="I9" i="183"/>
  <c r="I32" i="180"/>
  <c r="J32" i="180"/>
  <c r="K32" i="180"/>
  <c r="I10" i="180"/>
  <c r="J10" i="180"/>
  <c r="K10" i="180"/>
  <c r="I11" i="180"/>
  <c r="J11" i="180"/>
  <c r="K11" i="180"/>
  <c r="I12" i="180"/>
  <c r="J12" i="180"/>
  <c r="K12" i="180"/>
  <c r="I13" i="180"/>
  <c r="J13" i="180"/>
  <c r="K13" i="180"/>
  <c r="I14" i="180"/>
  <c r="J14" i="180"/>
  <c r="K14" i="180"/>
  <c r="I15" i="180"/>
  <c r="J15" i="180"/>
  <c r="K15" i="180"/>
  <c r="I16" i="180"/>
  <c r="J16" i="180"/>
  <c r="K16" i="180"/>
  <c r="K9" i="180"/>
  <c r="J9" i="180"/>
  <c r="I9" i="180"/>
  <c r="K48" i="180"/>
  <c r="J48" i="180"/>
  <c r="K47" i="180"/>
  <c r="J47" i="180"/>
  <c r="I47" i="180"/>
  <c r="K46" i="180"/>
  <c r="J46" i="180"/>
  <c r="I46" i="180"/>
  <c r="K33" i="180"/>
  <c r="J33" i="180"/>
  <c r="K31" i="180"/>
  <c r="J31" i="180"/>
  <c r="I31" i="180"/>
  <c r="K30" i="180"/>
  <c r="J30" i="180"/>
  <c r="I30" i="180"/>
  <c r="K17" i="180"/>
  <c r="J17" i="180"/>
  <c r="K30" i="17"/>
  <c r="J30" i="17"/>
  <c r="I30" i="17"/>
  <c r="K33" i="17"/>
  <c r="J33" i="17"/>
  <c r="K31" i="17"/>
  <c r="J31" i="17"/>
  <c r="I31" i="17"/>
  <c r="G25" i="13"/>
  <c r="L9" i="7"/>
  <c r="L10" i="7"/>
  <c r="L11" i="7"/>
  <c r="L12" i="7"/>
  <c r="L13" i="7"/>
  <c r="L8" i="7"/>
  <c r="J9" i="7"/>
  <c r="J8" i="7"/>
  <c r="L9" i="6"/>
  <c r="L10" i="6"/>
  <c r="L11" i="6"/>
  <c r="L12" i="6"/>
  <c r="L13" i="6"/>
  <c r="L14" i="6"/>
  <c r="L15" i="6"/>
  <c r="L16" i="6"/>
  <c r="L17" i="6"/>
  <c r="L18" i="6"/>
  <c r="L19" i="6"/>
  <c r="L20" i="6"/>
  <c r="L21" i="6"/>
  <c r="L22" i="6"/>
  <c r="L23" i="6"/>
  <c r="L24" i="6"/>
  <c r="L25" i="6"/>
  <c r="L8" i="6"/>
  <c r="J8" i="6"/>
  <c r="K8" i="6"/>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8" i="5"/>
  <c r="K8" i="5"/>
  <c r="L9" i="4"/>
  <c r="L10" i="4"/>
  <c r="L11" i="4"/>
  <c r="L12" i="4"/>
  <c r="L13" i="4"/>
  <c r="L14" i="4"/>
  <c r="L15" i="4"/>
  <c r="L16" i="4"/>
  <c r="L17" i="4"/>
  <c r="L18" i="4"/>
  <c r="L19" i="4"/>
  <c r="L20" i="4"/>
  <c r="L21" i="4"/>
  <c r="L22" i="4"/>
  <c r="L8" i="4"/>
  <c r="M8" i="4"/>
  <c r="L9" i="3"/>
  <c r="M9" i="3"/>
  <c r="L10" i="3"/>
  <c r="M10" i="3"/>
  <c r="L11" i="3"/>
  <c r="M11" i="3"/>
  <c r="L12" i="3"/>
  <c r="M12" i="3"/>
  <c r="L13" i="3"/>
  <c r="M13" i="3"/>
  <c r="L14" i="3"/>
  <c r="M14" i="3"/>
  <c r="L15" i="3"/>
  <c r="M15" i="3"/>
  <c r="L16" i="3"/>
  <c r="M16" i="3"/>
  <c r="M8" i="3"/>
  <c r="L8" i="3"/>
  <c r="B14" i="2"/>
  <c r="B17" i="2"/>
  <c r="C16" i="2"/>
  <c r="D16" i="2"/>
  <c r="B16" i="2"/>
  <c r="M10" i="87"/>
  <c r="M11" i="87"/>
  <c r="M12" i="87"/>
  <c r="M13" i="87"/>
  <c r="M14" i="87"/>
  <c r="M15" i="87"/>
  <c r="M16" i="87"/>
  <c r="M17" i="87"/>
  <c r="M9" i="87"/>
  <c r="J13" i="51"/>
  <c r="K39" i="40"/>
  <c r="K29" i="40"/>
  <c r="K30" i="40"/>
  <c r="K31" i="40"/>
  <c r="K32" i="40"/>
  <c r="K33" i="40"/>
  <c r="K34" i="40"/>
  <c r="K35" i="40"/>
  <c r="K36" i="40"/>
  <c r="K37" i="40"/>
  <c r="K38" i="40"/>
  <c r="K28" i="40"/>
  <c r="K14" i="40"/>
  <c r="K10" i="40"/>
  <c r="K11" i="40"/>
  <c r="K12" i="40"/>
  <c r="K13" i="40"/>
  <c r="K9" i="40"/>
  <c r="K48" i="17"/>
  <c r="J17" i="17"/>
  <c r="K17" i="17"/>
  <c r="M10" i="90"/>
  <c r="M13" i="90"/>
  <c r="M14" i="90"/>
  <c r="M9" i="90"/>
  <c r="M10" i="89"/>
  <c r="M11" i="89"/>
  <c r="M12" i="89"/>
  <c r="M13" i="89"/>
  <c r="M14" i="89"/>
  <c r="M15" i="89"/>
  <c r="M16" i="89"/>
  <c r="M17" i="89"/>
  <c r="M18" i="89"/>
  <c r="M19" i="89"/>
  <c r="M20" i="89"/>
  <c r="M21" i="89"/>
  <c r="M22" i="89"/>
  <c r="M23" i="89"/>
  <c r="M27" i="89"/>
  <c r="M28" i="89"/>
  <c r="M29" i="89"/>
  <c r="M24" i="89"/>
  <c r="M25" i="89"/>
  <c r="M26" i="89"/>
  <c r="M30" i="89"/>
  <c r="M31" i="89"/>
  <c r="M32" i="89"/>
  <c r="M33" i="89"/>
  <c r="M34" i="89"/>
  <c r="M35" i="89"/>
  <c r="M36" i="89"/>
  <c r="M37" i="89"/>
  <c r="M38" i="89"/>
  <c r="M39" i="89"/>
  <c r="M40" i="89"/>
  <c r="M41" i="89"/>
  <c r="M42" i="89"/>
  <c r="M43" i="89"/>
  <c r="M44" i="89"/>
  <c r="K10" i="87"/>
  <c r="K11" i="87"/>
  <c r="K12" i="87"/>
  <c r="K13" i="87"/>
  <c r="K14" i="87"/>
  <c r="K15" i="87"/>
  <c r="K16" i="87"/>
  <c r="K17" i="87"/>
  <c r="K9" i="87"/>
  <c r="J13" i="87"/>
  <c r="J12" i="87"/>
  <c r="J10" i="87"/>
  <c r="J9" i="87"/>
  <c r="M10" i="88"/>
  <c r="M11" i="88"/>
  <c r="M12" i="88"/>
  <c r="M13" i="88"/>
  <c r="M14" i="88"/>
  <c r="M15" i="88"/>
  <c r="M16" i="88"/>
  <c r="M17" i="88"/>
  <c r="M18" i="88"/>
  <c r="M19" i="88"/>
  <c r="M20" i="88"/>
  <c r="M21" i="88"/>
  <c r="M22" i="88"/>
  <c r="M23" i="88"/>
  <c r="M9" i="88"/>
  <c r="D18" i="86"/>
  <c r="C18" i="86"/>
  <c r="B18" i="86"/>
  <c r="K30" i="73"/>
  <c r="K31" i="73"/>
  <c r="K32" i="73"/>
  <c r="K37" i="73"/>
  <c r="K38" i="73"/>
  <c r="K12" i="73"/>
  <c r="K13" i="73"/>
  <c r="K14" i="73"/>
  <c r="K27" i="72"/>
  <c r="K28" i="72"/>
  <c r="K26" i="72"/>
  <c r="K11" i="72"/>
  <c r="K12" i="72"/>
  <c r="K13" i="72"/>
  <c r="K10" i="72"/>
  <c r="J36" i="68"/>
  <c r="I35" i="68"/>
  <c r="I36" i="68"/>
  <c r="K28" i="68"/>
  <c r="K30" i="68"/>
  <c r="K31" i="68"/>
  <c r="K35" i="68"/>
  <c r="K36" i="68"/>
  <c r="K38" i="68"/>
  <c r="K27" i="68"/>
  <c r="K10" i="68"/>
  <c r="K11" i="68"/>
  <c r="K12" i="68"/>
  <c r="K13" i="68"/>
  <c r="K14" i="68"/>
  <c r="K9" i="68"/>
  <c r="K27" i="57"/>
  <c r="K28" i="57"/>
  <c r="K26" i="57"/>
  <c r="K27" i="67"/>
  <c r="K28" i="67"/>
  <c r="K26" i="67"/>
  <c r="K10" i="67"/>
  <c r="K11" i="67"/>
  <c r="K13" i="67"/>
  <c r="K9" i="67"/>
  <c r="K28" i="63"/>
  <c r="K29" i="63"/>
  <c r="K30" i="63"/>
  <c r="K31" i="63"/>
  <c r="K32" i="63"/>
  <c r="K33" i="63"/>
  <c r="K34" i="63"/>
  <c r="K35" i="63"/>
  <c r="K36" i="63"/>
  <c r="K37" i="63"/>
  <c r="K38" i="63"/>
  <c r="K27" i="63"/>
  <c r="K10" i="63"/>
  <c r="K11" i="63"/>
  <c r="K12" i="63"/>
  <c r="K13" i="63"/>
  <c r="K14" i="63"/>
  <c r="K9" i="63"/>
  <c r="K27" i="62"/>
  <c r="K28" i="62"/>
  <c r="K26" i="62"/>
  <c r="K10" i="62"/>
  <c r="K11" i="62"/>
  <c r="K12" i="62"/>
  <c r="K13" i="62"/>
  <c r="K9" i="62"/>
  <c r="K28" i="58"/>
  <c r="K29" i="58"/>
  <c r="K30" i="58"/>
  <c r="K31" i="58"/>
  <c r="K32" i="58"/>
  <c r="K33" i="58"/>
  <c r="K34" i="58"/>
  <c r="K35" i="58"/>
  <c r="K36" i="58"/>
  <c r="K37" i="58"/>
  <c r="K38" i="58"/>
  <c r="K27" i="58"/>
  <c r="K10" i="58"/>
  <c r="K11" i="58"/>
  <c r="K12" i="58"/>
  <c r="K13" i="58"/>
  <c r="K14" i="58"/>
  <c r="K9" i="58"/>
  <c r="K10" i="57"/>
  <c r="K11" i="57"/>
  <c r="K12" i="57"/>
  <c r="K13" i="57"/>
  <c r="K9" i="57"/>
  <c r="I28" i="52"/>
  <c r="J28" i="52"/>
  <c r="I29" i="52"/>
  <c r="J29" i="52"/>
  <c r="I30" i="52"/>
  <c r="J30" i="52"/>
  <c r="I31" i="52"/>
  <c r="J31" i="52"/>
  <c r="I32" i="52"/>
  <c r="J32" i="52"/>
  <c r="I34" i="52"/>
  <c r="J34" i="52"/>
  <c r="I35" i="52"/>
  <c r="J35" i="52"/>
  <c r="I36" i="52"/>
  <c r="J36" i="52"/>
  <c r="I37" i="52"/>
  <c r="J37" i="52"/>
  <c r="K28" i="52"/>
  <c r="K29" i="52"/>
  <c r="K30" i="52"/>
  <c r="K31" i="52"/>
  <c r="K32" i="52"/>
  <c r="K34" i="52"/>
  <c r="K35" i="52"/>
  <c r="K36" i="52"/>
  <c r="K37" i="52"/>
  <c r="K38" i="52"/>
  <c r="K27" i="52"/>
  <c r="K10" i="52"/>
  <c r="K11" i="52"/>
  <c r="K12" i="52"/>
  <c r="K13" i="52"/>
  <c r="K14" i="52"/>
  <c r="K9" i="52"/>
  <c r="K27" i="51"/>
  <c r="K28" i="51"/>
  <c r="K26" i="51"/>
  <c r="K10" i="51"/>
  <c r="K11" i="51"/>
  <c r="K12" i="51"/>
  <c r="K13" i="51"/>
  <c r="K9" i="51"/>
  <c r="K28" i="46"/>
  <c r="K29" i="46"/>
  <c r="K30" i="46"/>
  <c r="K31" i="46"/>
  <c r="K32" i="46"/>
  <c r="K33" i="46"/>
  <c r="K34" i="46"/>
  <c r="K35" i="46"/>
  <c r="K36" i="46"/>
  <c r="K37" i="46"/>
  <c r="K38" i="46"/>
  <c r="K27" i="46"/>
  <c r="K10" i="46"/>
  <c r="K11" i="46"/>
  <c r="K12" i="46"/>
  <c r="K13" i="46"/>
  <c r="K14" i="46"/>
  <c r="K9" i="46"/>
  <c r="K27" i="45"/>
  <c r="K28" i="45"/>
  <c r="K26" i="45"/>
  <c r="K10" i="45"/>
  <c r="K11" i="45"/>
  <c r="K12" i="45"/>
  <c r="K13" i="45"/>
  <c r="K9" i="45"/>
  <c r="K28" i="39"/>
  <c r="K29" i="39"/>
  <c r="K27" i="39"/>
  <c r="K10" i="39"/>
  <c r="K11" i="39"/>
  <c r="K12" i="39"/>
  <c r="K13" i="39"/>
  <c r="K9" i="39"/>
  <c r="K28" i="34"/>
  <c r="K29" i="34"/>
  <c r="K30" i="34"/>
  <c r="K31" i="34"/>
  <c r="K32" i="34"/>
  <c r="K33" i="34"/>
  <c r="K34" i="34"/>
  <c r="K35" i="34"/>
  <c r="K36" i="34"/>
  <c r="K37" i="34"/>
  <c r="K38" i="34"/>
  <c r="K27" i="34"/>
  <c r="K10" i="34"/>
  <c r="K11" i="34"/>
  <c r="K12" i="34"/>
  <c r="K13" i="34"/>
  <c r="K14" i="34"/>
  <c r="K9" i="34"/>
  <c r="K27" i="33"/>
  <c r="K28" i="33"/>
  <c r="K26" i="33"/>
  <c r="K10" i="33"/>
  <c r="K11" i="33"/>
  <c r="K12" i="33"/>
  <c r="K13" i="33"/>
  <c r="K9" i="33"/>
  <c r="K38" i="28"/>
  <c r="K28" i="28"/>
  <c r="K29" i="28"/>
  <c r="K30" i="28"/>
  <c r="K31" i="28"/>
  <c r="K32" i="28"/>
  <c r="K33" i="28"/>
  <c r="K34" i="28"/>
  <c r="K35" i="28"/>
  <c r="K36" i="28"/>
  <c r="K37" i="28"/>
  <c r="K27" i="28"/>
  <c r="K10" i="28"/>
  <c r="K11" i="28"/>
  <c r="K12" i="28"/>
  <c r="K13" i="28"/>
  <c r="K14" i="28"/>
  <c r="K9" i="28"/>
  <c r="K28" i="27"/>
  <c r="K27" i="27"/>
  <c r="K26" i="27"/>
  <c r="K13" i="27"/>
  <c r="K12" i="27"/>
  <c r="K11" i="27"/>
  <c r="K10" i="27"/>
  <c r="K9" i="27"/>
  <c r="K38" i="22"/>
  <c r="K28" i="22"/>
  <c r="K29" i="22"/>
  <c r="K30" i="22"/>
  <c r="K31" i="22"/>
  <c r="K32" i="22"/>
  <c r="K33" i="22"/>
  <c r="K34" i="22"/>
  <c r="K35" i="22"/>
  <c r="K36" i="22"/>
  <c r="K37" i="22"/>
  <c r="K27" i="22"/>
  <c r="K10" i="22"/>
  <c r="K11" i="22"/>
  <c r="K12" i="22"/>
  <c r="K13" i="22"/>
  <c r="K14" i="22"/>
  <c r="K9" i="22"/>
  <c r="K28" i="21"/>
  <c r="K27" i="21"/>
  <c r="K26" i="21"/>
  <c r="K10" i="21"/>
  <c r="K11" i="21"/>
  <c r="K12" i="21"/>
  <c r="K13" i="21"/>
  <c r="K9" i="21"/>
  <c r="K47" i="17"/>
  <c r="K46" i="17"/>
  <c r="K13" i="17"/>
  <c r="K10" i="17"/>
  <c r="K38" i="16"/>
  <c r="K37" i="16"/>
  <c r="K31" i="16"/>
  <c r="K30" i="16"/>
  <c r="K14" i="16"/>
  <c r="K12" i="16"/>
  <c r="K10" i="16"/>
  <c r="K27" i="15"/>
  <c r="K28" i="15"/>
  <c r="K26" i="15"/>
  <c r="K10" i="15"/>
  <c r="K11" i="15"/>
  <c r="K13" i="15"/>
  <c r="K9" i="15"/>
  <c r="M9" i="7"/>
  <c r="M10" i="7"/>
  <c r="M11" i="7"/>
  <c r="M12" i="7"/>
  <c r="M13" i="7"/>
  <c r="M8" i="7"/>
  <c r="M9" i="6"/>
  <c r="M10" i="6"/>
  <c r="M11" i="6"/>
  <c r="M12" i="6"/>
  <c r="M13" i="6"/>
  <c r="M14" i="6"/>
  <c r="M15" i="6"/>
  <c r="M16" i="6"/>
  <c r="M17" i="6"/>
  <c r="M18" i="6"/>
  <c r="M19" i="6"/>
  <c r="M20" i="6"/>
  <c r="M21" i="6"/>
  <c r="M22" i="6"/>
  <c r="M23" i="6"/>
  <c r="M24" i="6"/>
  <c r="M25" i="6"/>
  <c r="M8" i="6"/>
  <c r="M9" i="5"/>
  <c r="M10" i="5"/>
  <c r="M11" i="5"/>
  <c r="M12" i="5"/>
  <c r="M13" i="5"/>
  <c r="M14" i="5"/>
  <c r="M15" i="5"/>
  <c r="M16" i="5"/>
  <c r="M17" i="5"/>
  <c r="M18" i="5"/>
  <c r="M19" i="5"/>
  <c r="M20" i="5"/>
  <c r="M21" i="5"/>
  <c r="M22" i="5"/>
  <c r="M26" i="5"/>
  <c r="M27" i="5"/>
  <c r="M28" i="5"/>
  <c r="M23" i="5"/>
  <c r="M24" i="5"/>
  <c r="M25" i="5"/>
  <c r="M29" i="5"/>
  <c r="M30" i="5"/>
  <c r="M31" i="5"/>
  <c r="M32" i="5"/>
  <c r="M33" i="5"/>
  <c r="M34" i="5"/>
  <c r="M35" i="5"/>
  <c r="M36" i="5"/>
  <c r="M37" i="5"/>
  <c r="M38" i="5"/>
  <c r="M39" i="5"/>
  <c r="M40" i="5"/>
  <c r="M41" i="5"/>
  <c r="M42" i="5"/>
  <c r="M43" i="5"/>
  <c r="M8" i="5"/>
  <c r="M9" i="4"/>
  <c r="M10" i="4"/>
  <c r="M11" i="4"/>
  <c r="M12" i="4"/>
  <c r="M13" i="4"/>
  <c r="M14" i="4"/>
  <c r="M15" i="4"/>
  <c r="M16" i="4"/>
  <c r="M17" i="4"/>
  <c r="M18" i="4"/>
  <c r="M19" i="4"/>
  <c r="M20" i="4"/>
  <c r="M21" i="4"/>
  <c r="M22" i="4"/>
  <c r="D17" i="2"/>
  <c r="C17" i="2"/>
  <c r="D14" i="2"/>
  <c r="C14" i="2"/>
  <c r="A4" i="136"/>
  <c r="A5" i="136" s="1"/>
  <c r="A6" i="136" s="1"/>
  <c r="A7" i="136" s="1"/>
  <c r="A8" i="136" s="1"/>
  <c r="A9" i="136" s="1"/>
  <c r="A10" i="136" s="1"/>
  <c r="A11" i="136" s="1"/>
  <c r="A12" i="136" s="1"/>
  <c r="A13" i="136" s="1"/>
  <c r="A14" i="136" s="1"/>
  <c r="A15" i="136" s="1"/>
  <c r="A16" i="136" s="1"/>
  <c r="A17" i="136" s="1"/>
  <c r="A18" i="136" s="1"/>
  <c r="K14" i="90"/>
  <c r="K13" i="90"/>
  <c r="K10" i="90"/>
  <c r="J10" i="90"/>
  <c r="K9" i="90"/>
  <c r="J9" i="90"/>
  <c r="K44" i="89"/>
  <c r="K43" i="89"/>
  <c r="K42" i="89"/>
  <c r="K41" i="89"/>
  <c r="K40" i="89"/>
  <c r="J40" i="89"/>
  <c r="K39" i="89"/>
  <c r="J39" i="89"/>
  <c r="K38" i="89"/>
  <c r="K37" i="89"/>
  <c r="J37" i="89"/>
  <c r="K36" i="89"/>
  <c r="J36" i="89"/>
  <c r="K35" i="89"/>
  <c r="K34" i="89"/>
  <c r="J34" i="89"/>
  <c r="K33" i="89"/>
  <c r="J33" i="89"/>
  <c r="K32" i="89"/>
  <c r="K31" i="89"/>
  <c r="J31" i="89"/>
  <c r="K30" i="89"/>
  <c r="J30" i="89"/>
  <c r="K26" i="89"/>
  <c r="K25" i="89"/>
  <c r="J25" i="89"/>
  <c r="K24" i="89"/>
  <c r="J24" i="89"/>
  <c r="K29" i="89"/>
  <c r="K28" i="89"/>
  <c r="J28" i="89"/>
  <c r="K27" i="89"/>
  <c r="J27" i="89"/>
  <c r="K23" i="89"/>
  <c r="K22" i="89"/>
  <c r="J22" i="89"/>
  <c r="K21" i="89"/>
  <c r="J21" i="89"/>
  <c r="K20" i="89"/>
  <c r="K19" i="89"/>
  <c r="J19" i="89"/>
  <c r="K18" i="89"/>
  <c r="J18" i="89"/>
  <c r="K17" i="89"/>
  <c r="K16" i="89"/>
  <c r="J16" i="89"/>
  <c r="K15" i="89"/>
  <c r="J15" i="89"/>
  <c r="K14" i="89"/>
  <c r="K13" i="89"/>
  <c r="J13" i="89"/>
  <c r="K12" i="89"/>
  <c r="J12" i="89"/>
  <c r="K11" i="89"/>
  <c r="K10" i="89"/>
  <c r="J10" i="89"/>
  <c r="K9" i="89"/>
  <c r="J9" i="89"/>
  <c r="K23" i="88"/>
  <c r="K22" i="88"/>
  <c r="K21" i="88"/>
  <c r="K20" i="88"/>
  <c r="K19" i="88"/>
  <c r="J19" i="88"/>
  <c r="K18" i="88"/>
  <c r="J18" i="88"/>
  <c r="K17" i="88"/>
  <c r="K16" i="88"/>
  <c r="J16" i="88"/>
  <c r="K15" i="88"/>
  <c r="J15" i="88"/>
  <c r="K14" i="88"/>
  <c r="K13" i="88"/>
  <c r="J13" i="88"/>
  <c r="K12" i="88"/>
  <c r="J12" i="88"/>
  <c r="K11" i="88"/>
  <c r="K10" i="88"/>
  <c r="J10" i="88"/>
  <c r="J9" i="88"/>
  <c r="D15" i="86"/>
  <c r="C15" i="86"/>
  <c r="B15" i="86"/>
  <c r="E14" i="83"/>
  <c r="E13" i="83"/>
  <c r="E12" i="83"/>
  <c r="E11" i="83"/>
  <c r="E10" i="83"/>
  <c r="E9" i="83"/>
  <c r="E8" i="83"/>
  <c r="J38" i="73"/>
  <c r="J37" i="73"/>
  <c r="I37" i="73"/>
  <c r="J34" i="73"/>
  <c r="I34" i="73"/>
  <c r="J33" i="73"/>
  <c r="I33" i="73"/>
  <c r="J32" i="73"/>
  <c r="I32" i="73"/>
  <c r="J31" i="73"/>
  <c r="I31" i="73"/>
  <c r="J30" i="73"/>
  <c r="I30" i="73"/>
  <c r="J28" i="73"/>
  <c r="I28" i="73"/>
  <c r="J27" i="73"/>
  <c r="I27" i="73"/>
  <c r="J14" i="73"/>
  <c r="J13" i="73"/>
  <c r="I13" i="73"/>
  <c r="J12" i="73"/>
  <c r="I12" i="73"/>
  <c r="J11" i="73"/>
  <c r="I11" i="73"/>
  <c r="J28" i="72"/>
  <c r="J27" i="72"/>
  <c r="I27" i="72"/>
  <c r="J26" i="72"/>
  <c r="I26" i="72"/>
  <c r="J13" i="72"/>
  <c r="J12" i="72"/>
  <c r="I12" i="72"/>
  <c r="J11" i="72"/>
  <c r="I11" i="72"/>
  <c r="J10" i="72"/>
  <c r="I10" i="72"/>
  <c r="J38" i="68"/>
  <c r="J31" i="68"/>
  <c r="I31" i="68"/>
  <c r="J30" i="68"/>
  <c r="I30" i="68"/>
  <c r="J28" i="68"/>
  <c r="I28" i="68"/>
  <c r="J27" i="68"/>
  <c r="I27" i="68"/>
  <c r="J14" i="68"/>
  <c r="J13" i="68"/>
  <c r="I13" i="68"/>
  <c r="J12" i="68"/>
  <c r="I12" i="68"/>
  <c r="J11" i="68"/>
  <c r="I11" i="68"/>
  <c r="J10" i="68"/>
  <c r="I10" i="68"/>
  <c r="J9" i="68"/>
  <c r="I9" i="68"/>
  <c r="J28" i="67"/>
  <c r="J27" i="67"/>
  <c r="I27" i="67"/>
  <c r="J26" i="67"/>
  <c r="I26" i="67"/>
  <c r="J13" i="67"/>
  <c r="J11" i="67"/>
  <c r="I11" i="67"/>
  <c r="J10" i="67"/>
  <c r="I10" i="67"/>
  <c r="J9" i="67"/>
  <c r="I9" i="67"/>
  <c r="J38" i="63"/>
  <c r="J37" i="63"/>
  <c r="I37" i="63"/>
  <c r="J36" i="63"/>
  <c r="I36" i="63"/>
  <c r="J35" i="63"/>
  <c r="I35" i="63"/>
  <c r="J34" i="63"/>
  <c r="I34" i="63"/>
  <c r="J33" i="63"/>
  <c r="I33" i="63"/>
  <c r="J32" i="63"/>
  <c r="I32" i="63"/>
  <c r="J31" i="63"/>
  <c r="I31" i="63"/>
  <c r="J30" i="63"/>
  <c r="I30" i="63"/>
  <c r="J29" i="63"/>
  <c r="I29" i="63"/>
  <c r="J28" i="63"/>
  <c r="I28" i="63"/>
  <c r="J27" i="63"/>
  <c r="I27" i="63"/>
  <c r="J14" i="63"/>
  <c r="J13" i="63"/>
  <c r="I13" i="63"/>
  <c r="J12" i="63"/>
  <c r="I12" i="63"/>
  <c r="J11" i="63"/>
  <c r="I11" i="63"/>
  <c r="J10" i="63"/>
  <c r="I10" i="63"/>
  <c r="J9" i="63"/>
  <c r="I9" i="63"/>
  <c r="J28" i="62"/>
  <c r="J27" i="62"/>
  <c r="I27" i="62"/>
  <c r="J26" i="62"/>
  <c r="I26" i="62"/>
  <c r="J13" i="62"/>
  <c r="J12" i="62"/>
  <c r="I12" i="62"/>
  <c r="J11" i="62"/>
  <c r="I11" i="62"/>
  <c r="J10" i="62"/>
  <c r="I10" i="62"/>
  <c r="J9" i="62"/>
  <c r="I9" i="62"/>
  <c r="J38" i="58"/>
  <c r="J37" i="58"/>
  <c r="I37" i="58"/>
  <c r="J36" i="58"/>
  <c r="I36" i="58"/>
  <c r="J35" i="58"/>
  <c r="I35" i="58"/>
  <c r="J34" i="58"/>
  <c r="I34" i="58"/>
  <c r="J33" i="58"/>
  <c r="I33" i="58"/>
  <c r="J32" i="58"/>
  <c r="I32" i="58"/>
  <c r="J31" i="58"/>
  <c r="I31" i="58"/>
  <c r="J30" i="58"/>
  <c r="I30" i="58"/>
  <c r="J29" i="58"/>
  <c r="I29" i="58"/>
  <c r="J28" i="58"/>
  <c r="I28" i="58"/>
  <c r="J27" i="58"/>
  <c r="I27" i="58"/>
  <c r="J14" i="58"/>
  <c r="J13" i="58"/>
  <c r="I13" i="58"/>
  <c r="J12" i="58"/>
  <c r="I12" i="58"/>
  <c r="J11" i="58"/>
  <c r="I11" i="58"/>
  <c r="J10" i="58"/>
  <c r="I10" i="58"/>
  <c r="J9" i="58"/>
  <c r="I9" i="58"/>
  <c r="J28" i="57"/>
  <c r="J27" i="57"/>
  <c r="I27" i="57"/>
  <c r="J26" i="57"/>
  <c r="I26" i="57"/>
  <c r="J13" i="57"/>
  <c r="J12" i="57"/>
  <c r="I12" i="57"/>
  <c r="J11" i="57"/>
  <c r="I11" i="57"/>
  <c r="J10" i="57"/>
  <c r="I10" i="57"/>
  <c r="J9" i="57"/>
  <c r="I9" i="57"/>
  <c r="J38" i="52"/>
  <c r="J27" i="52"/>
  <c r="I27" i="52"/>
  <c r="J14" i="52"/>
  <c r="J13" i="52"/>
  <c r="I13" i="52"/>
  <c r="J12" i="52"/>
  <c r="I12" i="52"/>
  <c r="J11" i="52"/>
  <c r="I11" i="52"/>
  <c r="J10" i="52"/>
  <c r="I10" i="52"/>
  <c r="J9" i="52"/>
  <c r="I9" i="52"/>
  <c r="J28" i="51"/>
  <c r="J27" i="51"/>
  <c r="I27" i="51"/>
  <c r="J26" i="51"/>
  <c r="I26" i="51"/>
  <c r="J12" i="51"/>
  <c r="I12" i="51"/>
  <c r="J11" i="51"/>
  <c r="I11" i="51"/>
  <c r="J10" i="51"/>
  <c r="I10" i="51"/>
  <c r="J9" i="51"/>
  <c r="I9" i="51"/>
  <c r="J38" i="46"/>
  <c r="J37" i="46"/>
  <c r="I37" i="46"/>
  <c r="J36" i="46"/>
  <c r="I36" i="46"/>
  <c r="J35" i="46"/>
  <c r="I35" i="46"/>
  <c r="J34" i="46"/>
  <c r="I34" i="46"/>
  <c r="J33" i="46"/>
  <c r="I33" i="46"/>
  <c r="J32" i="46"/>
  <c r="I32" i="46"/>
  <c r="J31" i="46"/>
  <c r="I31" i="46"/>
  <c r="J30" i="46"/>
  <c r="I30" i="46"/>
  <c r="J29" i="46"/>
  <c r="I29" i="46"/>
  <c r="J28" i="46"/>
  <c r="I28" i="46"/>
  <c r="J27" i="46"/>
  <c r="I27" i="46"/>
  <c r="J14" i="46"/>
  <c r="J13" i="46"/>
  <c r="I13" i="46"/>
  <c r="J12" i="46"/>
  <c r="I12" i="46"/>
  <c r="J11" i="46"/>
  <c r="I11" i="46"/>
  <c r="J10" i="46"/>
  <c r="I10" i="46"/>
  <c r="J9" i="46"/>
  <c r="I9" i="46"/>
  <c r="J28" i="45"/>
  <c r="J27" i="45"/>
  <c r="I27" i="45"/>
  <c r="J26" i="45"/>
  <c r="I26" i="45"/>
  <c r="J13" i="45"/>
  <c r="J12" i="45"/>
  <c r="I12" i="45"/>
  <c r="J11" i="45"/>
  <c r="I11" i="45"/>
  <c r="J10" i="45"/>
  <c r="I10" i="45"/>
  <c r="J9" i="45"/>
  <c r="I9" i="45"/>
  <c r="J39" i="40"/>
  <c r="J38" i="40"/>
  <c r="I38" i="40"/>
  <c r="J37" i="40"/>
  <c r="I37" i="40"/>
  <c r="J36" i="40"/>
  <c r="I36" i="40"/>
  <c r="J35" i="40"/>
  <c r="I35" i="40"/>
  <c r="J34" i="40"/>
  <c r="I34" i="40"/>
  <c r="J33" i="40"/>
  <c r="I33" i="40"/>
  <c r="J32" i="40"/>
  <c r="I32" i="40"/>
  <c r="J31" i="40"/>
  <c r="I31" i="40"/>
  <c r="J30" i="40"/>
  <c r="I30" i="40"/>
  <c r="J29" i="40"/>
  <c r="I29" i="40"/>
  <c r="J28" i="40"/>
  <c r="I28" i="40"/>
  <c r="J14" i="40"/>
  <c r="J13" i="40"/>
  <c r="I13" i="40"/>
  <c r="J12" i="40"/>
  <c r="I12" i="40"/>
  <c r="J11" i="40"/>
  <c r="I11" i="40"/>
  <c r="J10" i="40"/>
  <c r="I10" i="40"/>
  <c r="J9" i="40"/>
  <c r="I9" i="40"/>
  <c r="J29" i="39"/>
  <c r="J28" i="39"/>
  <c r="I28" i="39"/>
  <c r="J27" i="39"/>
  <c r="I27" i="39"/>
  <c r="J13" i="39"/>
  <c r="J12" i="39"/>
  <c r="I12" i="39"/>
  <c r="J11" i="39"/>
  <c r="I11" i="39"/>
  <c r="J10" i="39"/>
  <c r="I10" i="39"/>
  <c r="J9" i="39"/>
  <c r="I9" i="39"/>
  <c r="J38" i="34"/>
  <c r="J37" i="34"/>
  <c r="I37" i="34"/>
  <c r="J36" i="34"/>
  <c r="I36" i="34"/>
  <c r="J35" i="34"/>
  <c r="I35" i="34"/>
  <c r="J34" i="34"/>
  <c r="I34" i="34"/>
  <c r="J33" i="34"/>
  <c r="I33" i="34"/>
  <c r="J32" i="34"/>
  <c r="I32" i="34"/>
  <c r="J31" i="34"/>
  <c r="I31" i="34"/>
  <c r="J30" i="34"/>
  <c r="I30" i="34"/>
  <c r="J29" i="34"/>
  <c r="I29" i="34"/>
  <c r="J28" i="34"/>
  <c r="I28" i="34"/>
  <c r="J27" i="34"/>
  <c r="I27" i="34"/>
  <c r="J14" i="34"/>
  <c r="J13" i="34"/>
  <c r="I13" i="34"/>
  <c r="J12" i="34"/>
  <c r="I12" i="34"/>
  <c r="J11" i="34"/>
  <c r="I11" i="34"/>
  <c r="J10" i="34"/>
  <c r="I10" i="34"/>
  <c r="J9" i="34"/>
  <c r="I9" i="34"/>
  <c r="J28" i="33"/>
  <c r="J27" i="33"/>
  <c r="I27" i="33"/>
  <c r="J26" i="33"/>
  <c r="I26" i="33"/>
  <c r="J13" i="33"/>
  <c r="J12" i="33"/>
  <c r="I12" i="33"/>
  <c r="J11" i="33"/>
  <c r="I11" i="33"/>
  <c r="J10" i="33"/>
  <c r="I10" i="33"/>
  <c r="J9" i="33"/>
  <c r="I9" i="33"/>
  <c r="J38" i="28"/>
  <c r="J37" i="28"/>
  <c r="I37" i="28"/>
  <c r="J36" i="28"/>
  <c r="I36" i="28"/>
  <c r="J35" i="28"/>
  <c r="I35" i="28"/>
  <c r="J34" i="28"/>
  <c r="I34" i="28"/>
  <c r="J33" i="28"/>
  <c r="I33" i="28"/>
  <c r="J32" i="28"/>
  <c r="I32" i="28"/>
  <c r="J31" i="28"/>
  <c r="I31" i="28"/>
  <c r="J30" i="28"/>
  <c r="I30" i="28"/>
  <c r="J29" i="28"/>
  <c r="I29" i="28"/>
  <c r="J28" i="28"/>
  <c r="I28" i="28"/>
  <c r="J27" i="28"/>
  <c r="I27" i="28"/>
  <c r="J14" i="28"/>
  <c r="J13" i="28"/>
  <c r="I13" i="28"/>
  <c r="J12" i="28"/>
  <c r="I12" i="28"/>
  <c r="J11" i="28"/>
  <c r="I11" i="28"/>
  <c r="J10" i="28"/>
  <c r="I10" i="28"/>
  <c r="J9" i="28"/>
  <c r="I9" i="28"/>
  <c r="J28" i="27"/>
  <c r="J27" i="27"/>
  <c r="I27" i="27"/>
  <c r="J26" i="27"/>
  <c r="I26" i="27"/>
  <c r="J13" i="27"/>
  <c r="J12" i="27"/>
  <c r="I12" i="27"/>
  <c r="J11" i="27"/>
  <c r="I11" i="27"/>
  <c r="J10" i="27"/>
  <c r="I10" i="27"/>
  <c r="J9" i="27"/>
  <c r="I9" i="27"/>
  <c r="J38" i="22"/>
  <c r="J37" i="22"/>
  <c r="I37" i="22"/>
  <c r="J36" i="22"/>
  <c r="I36" i="22"/>
  <c r="J35" i="22"/>
  <c r="I35" i="22"/>
  <c r="J34" i="22"/>
  <c r="I34" i="22"/>
  <c r="J33" i="22"/>
  <c r="I33" i="22"/>
  <c r="J32" i="22"/>
  <c r="I32" i="22"/>
  <c r="J31" i="22"/>
  <c r="I31" i="22"/>
  <c r="J30" i="22"/>
  <c r="I30" i="22"/>
  <c r="J29" i="22"/>
  <c r="I29" i="22"/>
  <c r="J28" i="22"/>
  <c r="I28" i="22"/>
  <c r="J27" i="22"/>
  <c r="I27" i="22"/>
  <c r="J14" i="22"/>
  <c r="J13" i="22"/>
  <c r="I13" i="22"/>
  <c r="J12" i="22"/>
  <c r="I12" i="22"/>
  <c r="J11" i="22"/>
  <c r="I11" i="22"/>
  <c r="J10" i="22"/>
  <c r="I10" i="22"/>
  <c r="J9" i="22"/>
  <c r="I9" i="22"/>
  <c r="J28" i="21"/>
  <c r="J27" i="21"/>
  <c r="I27" i="21"/>
  <c r="J26" i="21"/>
  <c r="I26" i="21"/>
  <c r="J13" i="21"/>
  <c r="J12" i="21"/>
  <c r="I12" i="21"/>
  <c r="J11" i="21"/>
  <c r="I11" i="21"/>
  <c r="J10" i="21"/>
  <c r="I10" i="21"/>
  <c r="J9" i="21"/>
  <c r="I9" i="21"/>
  <c r="J48" i="17"/>
  <c r="J47" i="17"/>
  <c r="I47" i="17"/>
  <c r="J46" i="17"/>
  <c r="I46" i="17"/>
  <c r="J13" i="17"/>
  <c r="I13" i="17"/>
  <c r="J10" i="17"/>
  <c r="I10" i="17"/>
  <c r="J38" i="16"/>
  <c r="J37" i="16"/>
  <c r="I37" i="16"/>
  <c r="J31" i="16"/>
  <c r="I31" i="16"/>
  <c r="J30" i="16"/>
  <c r="I30" i="16"/>
  <c r="J14" i="16"/>
  <c r="J12" i="16"/>
  <c r="I12" i="16"/>
  <c r="J10" i="16"/>
  <c r="I10" i="16"/>
  <c r="J28" i="15"/>
  <c r="J27" i="15"/>
  <c r="I27" i="15"/>
  <c r="J26" i="15"/>
  <c r="I26" i="15"/>
  <c r="J13" i="15"/>
  <c r="J11" i="15"/>
  <c r="I11" i="15"/>
  <c r="J10" i="15"/>
  <c r="I10" i="15"/>
  <c r="J9" i="15"/>
  <c r="I9" i="15"/>
  <c r="K13" i="7"/>
  <c r="K12" i="7"/>
  <c r="K11" i="7"/>
  <c r="J11" i="7"/>
  <c r="K10" i="7"/>
  <c r="J10" i="7"/>
  <c r="K9" i="7"/>
  <c r="K8" i="7"/>
  <c r="K25" i="6"/>
  <c r="K24" i="6"/>
  <c r="K23" i="6"/>
  <c r="K22" i="6"/>
  <c r="K21" i="6"/>
  <c r="J21" i="6"/>
  <c r="K20" i="6"/>
  <c r="J20" i="6"/>
  <c r="K19" i="6"/>
  <c r="K18" i="6"/>
  <c r="J18" i="6"/>
  <c r="K17" i="6"/>
  <c r="J17" i="6"/>
  <c r="K16" i="6"/>
  <c r="K15" i="6"/>
  <c r="J15" i="6"/>
  <c r="K14" i="6"/>
  <c r="J14" i="6"/>
  <c r="K13" i="6"/>
  <c r="K12" i="6"/>
  <c r="J12" i="6"/>
  <c r="K11" i="6"/>
  <c r="J11" i="6"/>
  <c r="K10" i="6"/>
  <c r="K9" i="6"/>
  <c r="J9" i="6"/>
  <c r="K43" i="5"/>
  <c r="K42" i="5"/>
  <c r="K41" i="5"/>
  <c r="K40" i="5"/>
  <c r="K39" i="5"/>
  <c r="J39" i="5"/>
  <c r="K38" i="5"/>
  <c r="J38" i="5"/>
  <c r="K37" i="5"/>
  <c r="K36" i="5"/>
  <c r="J36" i="5"/>
  <c r="K35" i="5"/>
  <c r="J35" i="5"/>
  <c r="K34" i="5"/>
  <c r="K33" i="5"/>
  <c r="J33" i="5"/>
  <c r="K32" i="5"/>
  <c r="J32" i="5"/>
  <c r="K31" i="5"/>
  <c r="K30" i="5"/>
  <c r="J30" i="5"/>
  <c r="K29" i="5"/>
  <c r="J29" i="5"/>
  <c r="K25" i="5"/>
  <c r="K24" i="5"/>
  <c r="J24" i="5"/>
  <c r="K23" i="5"/>
  <c r="J23" i="5"/>
  <c r="K28" i="5"/>
  <c r="K27" i="5"/>
  <c r="J27" i="5"/>
  <c r="K26" i="5"/>
  <c r="J26" i="5"/>
  <c r="K22" i="5"/>
  <c r="K21" i="5"/>
  <c r="J21" i="5"/>
  <c r="K20" i="5"/>
  <c r="J20" i="5"/>
  <c r="K19" i="5"/>
  <c r="K18" i="5"/>
  <c r="J18" i="5"/>
  <c r="K17" i="5"/>
  <c r="J17" i="5"/>
  <c r="K16" i="5"/>
  <c r="K15" i="5"/>
  <c r="J15" i="5"/>
  <c r="K14" i="5"/>
  <c r="J14" i="5"/>
  <c r="K13" i="5"/>
  <c r="K12" i="5"/>
  <c r="J12" i="5"/>
  <c r="K11" i="5"/>
  <c r="J11" i="5"/>
  <c r="K10" i="5"/>
  <c r="K9" i="5"/>
  <c r="J9" i="5"/>
  <c r="J8" i="5"/>
  <c r="K22" i="4"/>
  <c r="K21" i="4"/>
  <c r="K20" i="4"/>
  <c r="K19" i="4"/>
  <c r="K18" i="4"/>
  <c r="J18" i="4"/>
  <c r="K17" i="4"/>
  <c r="J17" i="4"/>
  <c r="K16" i="4"/>
  <c r="K15" i="4"/>
  <c r="J15" i="4"/>
  <c r="K14" i="4"/>
  <c r="J14" i="4"/>
  <c r="K13" i="4"/>
  <c r="K12" i="4"/>
  <c r="J12" i="4"/>
  <c r="K11" i="4"/>
  <c r="J11" i="4"/>
  <c r="K10" i="4"/>
  <c r="K9" i="4"/>
  <c r="J9" i="4"/>
  <c r="K8" i="4"/>
  <c r="J8" i="4"/>
  <c r="K16" i="3"/>
  <c r="K15" i="3"/>
  <c r="K14" i="3"/>
  <c r="K13" i="3"/>
  <c r="K12" i="3"/>
  <c r="J12" i="3"/>
  <c r="K11" i="3"/>
  <c r="J11" i="3"/>
  <c r="K10" i="3"/>
  <c r="K9" i="3"/>
  <c r="J9" i="3"/>
  <c r="K8" i="3"/>
  <c r="J8" i="3"/>
</calcChain>
</file>

<file path=xl/sharedStrings.xml><?xml version="1.0" encoding="utf-8"?>
<sst xmlns="http://schemas.openxmlformats.org/spreadsheetml/2006/main" count="8222" uniqueCount="1448">
  <si>
    <t>TABLE OF CONTENTS</t>
  </si>
  <si>
    <t>Data Table Description</t>
  </si>
  <si>
    <t>Page</t>
  </si>
  <si>
    <t>Statewide Data Tables</t>
  </si>
  <si>
    <t>Service Category Data Tables</t>
  </si>
  <si>
    <t>Institutional Services</t>
  </si>
  <si>
    <t>S1A</t>
  </si>
  <si>
    <t>S2A</t>
  </si>
  <si>
    <t>S3A</t>
  </si>
  <si>
    <t>S4A</t>
  </si>
  <si>
    <t>S5A</t>
  </si>
  <si>
    <t>S6A</t>
  </si>
  <si>
    <t>S7A</t>
  </si>
  <si>
    <t>S8A</t>
  </si>
  <si>
    <t>S9A</t>
  </si>
  <si>
    <t>Certified Residential Services</t>
  </si>
  <si>
    <t>S1B</t>
  </si>
  <si>
    <t>S2B</t>
  </si>
  <si>
    <t>S3B</t>
  </si>
  <si>
    <t>S4B</t>
  </si>
  <si>
    <t>S5B</t>
  </si>
  <si>
    <t>S6B</t>
  </si>
  <si>
    <t>S7B</t>
  </si>
  <si>
    <t>S8B</t>
  </si>
  <si>
    <t>S9B</t>
  </si>
  <si>
    <t>Structured Day Programs</t>
  </si>
  <si>
    <t>S1C</t>
  </si>
  <si>
    <t>S2C</t>
  </si>
  <si>
    <t>S3C</t>
  </si>
  <si>
    <t>S4C</t>
  </si>
  <si>
    <t>S5C</t>
  </si>
  <si>
    <t>S6C</t>
  </si>
  <si>
    <t>S7C</t>
  </si>
  <si>
    <t>S8C</t>
  </si>
  <si>
    <t>S9C</t>
  </si>
  <si>
    <t>Community Habilitation</t>
  </si>
  <si>
    <t>S1D</t>
  </si>
  <si>
    <t>S2D</t>
  </si>
  <si>
    <t>S3D</t>
  </si>
  <si>
    <t>S4D</t>
  </si>
  <si>
    <t>S5D</t>
  </si>
  <si>
    <t>S6D</t>
  </si>
  <si>
    <t>S7D</t>
  </si>
  <si>
    <t>S8D</t>
  </si>
  <si>
    <t>S9D</t>
  </si>
  <si>
    <t>Care Coordination</t>
  </si>
  <si>
    <t>S1E</t>
  </si>
  <si>
    <t>S2E</t>
  </si>
  <si>
    <t>S3E</t>
  </si>
  <si>
    <t>S4E</t>
  </si>
  <si>
    <t>S5E</t>
  </si>
  <si>
    <t>S6E</t>
  </si>
  <si>
    <t>S7E</t>
  </si>
  <si>
    <t>S8E</t>
  </si>
  <si>
    <t>S9E</t>
  </si>
  <si>
    <t>Respite Services</t>
  </si>
  <si>
    <t>S1F</t>
  </si>
  <si>
    <t>S2F</t>
  </si>
  <si>
    <t>S3F</t>
  </si>
  <si>
    <t>S4F</t>
  </si>
  <si>
    <t>S5F</t>
  </si>
  <si>
    <t>S6F</t>
  </si>
  <si>
    <t>S7F</t>
  </si>
  <si>
    <t>S8F</t>
  </si>
  <si>
    <t>S9F</t>
  </si>
  <si>
    <t>Employment Supports</t>
  </si>
  <si>
    <t>S1G</t>
  </si>
  <si>
    <t>S2G</t>
  </si>
  <si>
    <t>S3G</t>
  </si>
  <si>
    <t>S4G</t>
  </si>
  <si>
    <t>S5G</t>
  </si>
  <si>
    <t>S6G</t>
  </si>
  <si>
    <t>S7G</t>
  </si>
  <si>
    <t>S8G</t>
  </si>
  <si>
    <t>S9G</t>
  </si>
  <si>
    <t>Self-Direction Supports</t>
  </si>
  <si>
    <t>S1H</t>
  </si>
  <si>
    <t>S2H</t>
  </si>
  <si>
    <t>S3H</t>
  </si>
  <si>
    <t>S4H</t>
  </si>
  <si>
    <t>S5H</t>
  </si>
  <si>
    <t>S6H</t>
  </si>
  <si>
    <t>S7H</t>
  </si>
  <si>
    <t>S8H</t>
  </si>
  <si>
    <t>Clinical Supports</t>
  </si>
  <si>
    <t>S1I</t>
  </si>
  <si>
    <t>S2I</t>
  </si>
  <si>
    <t>S3I</t>
  </si>
  <si>
    <t>S4I</t>
  </si>
  <si>
    <t>S5I</t>
  </si>
  <si>
    <t>S6I</t>
  </si>
  <si>
    <t>S7I</t>
  </si>
  <si>
    <t>S8I</t>
  </si>
  <si>
    <t>Other Supports and Services</t>
  </si>
  <si>
    <t>S1J</t>
  </si>
  <si>
    <t>S2J</t>
  </si>
  <si>
    <t>S3J</t>
  </si>
  <si>
    <t>S4J</t>
  </si>
  <si>
    <t>S5J</t>
  </si>
  <si>
    <t>S6J</t>
  </si>
  <si>
    <t>S7J</t>
  </si>
  <si>
    <t>S8J</t>
  </si>
  <si>
    <t>Managed Care</t>
  </si>
  <si>
    <t>S1K</t>
  </si>
  <si>
    <t>S2K</t>
  </si>
  <si>
    <t>S3K</t>
  </si>
  <si>
    <t>S4K</t>
  </si>
  <si>
    <t>S5K</t>
  </si>
  <si>
    <t>S6K</t>
  </si>
  <si>
    <t>S7K</t>
  </si>
  <si>
    <t>S8K</t>
  </si>
  <si>
    <t>Self-Direction Data Tables</t>
  </si>
  <si>
    <t>SD1</t>
  </si>
  <si>
    <t>SD2</t>
  </si>
  <si>
    <t>SD3</t>
  </si>
  <si>
    <t>SD4</t>
  </si>
  <si>
    <t>SD5</t>
  </si>
  <si>
    <t>SD6</t>
  </si>
  <si>
    <t>SD7</t>
  </si>
  <si>
    <t>SD8</t>
  </si>
  <si>
    <t>SD9</t>
  </si>
  <si>
    <t>Regional Data Tables</t>
  </si>
  <si>
    <t>Region One</t>
  </si>
  <si>
    <t>R1-1</t>
  </si>
  <si>
    <t>R2-1</t>
  </si>
  <si>
    <t>R3-1</t>
  </si>
  <si>
    <t>R4-1</t>
  </si>
  <si>
    <t>R5-1</t>
  </si>
  <si>
    <t>R6-1</t>
  </si>
  <si>
    <t>R7-1</t>
  </si>
  <si>
    <t>R8-1</t>
  </si>
  <si>
    <t>R9-1</t>
  </si>
  <si>
    <t>R10-1</t>
  </si>
  <si>
    <t>Region Two</t>
  </si>
  <si>
    <t>R1-2</t>
  </si>
  <si>
    <t>R2-2</t>
  </si>
  <si>
    <t>R3-2</t>
  </si>
  <si>
    <t>R4-2</t>
  </si>
  <si>
    <t>R5-2</t>
  </si>
  <si>
    <t>R6-2</t>
  </si>
  <si>
    <t>R7-2</t>
  </si>
  <si>
    <t>R8-2</t>
  </si>
  <si>
    <t>R9-2</t>
  </si>
  <si>
    <t>R10-2</t>
  </si>
  <si>
    <t>Region Three</t>
  </si>
  <si>
    <t>R1-3</t>
  </si>
  <si>
    <t>R2-3</t>
  </si>
  <si>
    <t>R3-3</t>
  </si>
  <si>
    <t>R4-3</t>
  </si>
  <si>
    <t>R5-3</t>
  </si>
  <si>
    <t>R6-3</t>
  </si>
  <si>
    <t>R7-3</t>
  </si>
  <si>
    <t>R8-3</t>
  </si>
  <si>
    <t>R9-3</t>
  </si>
  <si>
    <t>R10-3</t>
  </si>
  <si>
    <t>Region Four</t>
  </si>
  <si>
    <t>R1-4</t>
  </si>
  <si>
    <t>R2-4</t>
  </si>
  <si>
    <t>R3-4</t>
  </si>
  <si>
    <t>R4-4</t>
  </si>
  <si>
    <t>R5-4</t>
  </si>
  <si>
    <t>R6-4</t>
  </si>
  <si>
    <t>R7-4</t>
  </si>
  <si>
    <t>R8-4</t>
  </si>
  <si>
    <t>R9-4</t>
  </si>
  <si>
    <t>R10-4</t>
  </si>
  <si>
    <t>Region Five</t>
  </si>
  <si>
    <t>R1-5</t>
  </si>
  <si>
    <t>R2-5</t>
  </si>
  <si>
    <t>R3-5</t>
  </si>
  <si>
    <t>R4-5</t>
  </si>
  <si>
    <t>R5-5</t>
  </si>
  <si>
    <t>R6-5</t>
  </si>
  <si>
    <t>R7-5</t>
  </si>
  <si>
    <t>R8-5</t>
  </si>
  <si>
    <t>R9-5</t>
  </si>
  <si>
    <t>R10-5</t>
  </si>
  <si>
    <t>Endnotes</t>
  </si>
  <si>
    <t>Table 1</t>
  </si>
  <si>
    <t>Utilization of OPWDD Medicaid Services</t>
  </si>
  <si>
    <t>Global Trends</t>
  </si>
  <si>
    <t>Year Ending June</t>
  </si>
  <si>
    <t>Total Individuals Served</t>
  </si>
  <si>
    <t>Medicaid Expenditure</t>
  </si>
  <si>
    <t>Avg Pymt / Indiv</t>
  </si>
  <si>
    <t>2016</t>
  </si>
  <si>
    <t>2017</t>
  </si>
  <si>
    <t>2018</t>
  </si>
  <si>
    <t>2019</t>
  </si>
  <si>
    <t>2020</t>
  </si>
  <si>
    <t>Notes: 1, 2, 3, 4, 5, 6</t>
  </si>
  <si>
    <t>Table 2</t>
  </si>
  <si>
    <t>by Sex Category</t>
  </si>
  <si>
    <t>Years Ending June</t>
  </si>
  <si>
    <t>Sex Category</t>
  </si>
  <si>
    <t>Metric</t>
  </si>
  <si>
    <t>% of Tot</t>
  </si>
  <si>
    <t>% Chg</t>
  </si>
  <si>
    <t>FEMALE</t>
  </si>
  <si>
    <t>MALE</t>
  </si>
  <si>
    <t>Grand Totals</t>
  </si>
  <si>
    <t>Total Individuals</t>
  </si>
  <si>
    <t>Notes: 1, 2, 3, 4, 5, 6, 7</t>
  </si>
  <si>
    <t>Table 3</t>
  </si>
  <si>
    <t>by Age Group</t>
  </si>
  <si>
    <t>Age Group</t>
  </si>
  <si>
    <t>CHILDREN (00-20)</t>
  </si>
  <si>
    <t>ADULTS (21-39)</t>
  </si>
  <si>
    <t>ADULTS (40-59)</t>
  </si>
  <si>
    <t>SENIORS (60+)</t>
  </si>
  <si>
    <t>Grand Total</t>
  </si>
  <si>
    <t>Table 4</t>
  </si>
  <si>
    <t>by Primary IDD Diagnosis Category</t>
  </si>
  <si>
    <t>Primary IDD Dx Category</t>
  </si>
  <si>
    <t>AUTISM SPECTRUM DISORDERS</t>
  </si>
  <si>
    <t>CEREBRAL PALSY</t>
  </si>
  <si>
    <t>EPILEPSY/SEIZURE DISORDERS</t>
  </si>
  <si>
    <t>INTELLECTUAL DISABILITY - MILD</t>
  </si>
  <si>
    <t>INTELLECTUAL DISABILITY - MODERATE</t>
  </si>
  <si>
    <t>INTELLECTUAL DISABILITY - SEVERE</t>
  </si>
  <si>
    <t>INTELLECTUAL DISABILITY - PROFOUND</t>
  </si>
  <si>
    <t>INTELLECTUAL DISABILITY - UNSPECIFIED</t>
  </si>
  <si>
    <t>OTHER DEVELOPMENTAL DISORDERS/DELAYS</t>
  </si>
  <si>
    <t>OTHER NEUROLOGICAL IMPAIRMENTS</t>
  </si>
  <si>
    <t>UNKNOWN/NOT IDENTIFIED</t>
  </si>
  <si>
    <t>Notes: 1, 2, 3, 4, 5, 6, 8</t>
  </si>
  <si>
    <t>Table 5</t>
  </si>
  <si>
    <t>by OPWDD Geographic Region</t>
  </si>
  <si>
    <t>OPWDD Region</t>
  </si>
  <si>
    <t>REGION 1</t>
  </si>
  <si>
    <t>REGION 2</t>
  </si>
  <si>
    <t>REGION 3</t>
  </si>
  <si>
    <t>REGION 4</t>
  </si>
  <si>
    <t>REGION 5</t>
  </si>
  <si>
    <t>Notes: 1, 2, 3, 4, 5, 6, 9</t>
  </si>
  <si>
    <t>Table 6</t>
  </si>
  <si>
    <t>by Medicaid Type</t>
  </si>
  <si>
    <t>Medicaid Type</t>
  </si>
  <si>
    <t>FEE FOR SERVICE MEDICAID</t>
  </si>
  <si>
    <t>MEDICAID MANAGED CARE</t>
  </si>
  <si>
    <t>Notes: 1, 2, 3, 4, 5, 6, 10</t>
  </si>
  <si>
    <t>Table 7</t>
  </si>
  <si>
    <t>by OPWDD Sector</t>
  </si>
  <si>
    <t>Service Recipient Counts</t>
  </si>
  <si>
    <t>OPWDD Sector</t>
  </si>
  <si>
    <t>STATE</t>
  </si>
  <si>
    <t>VOLUNTARY</t>
  </si>
  <si>
    <t>Notes: 1, 2, 3, 4, 5</t>
  </si>
  <si>
    <t>Table 8</t>
  </si>
  <si>
    <t>by ISPM Score</t>
  </si>
  <si>
    <t>ISPM Behav Comp</t>
  </si>
  <si>
    <t>ISPM Dir Sup Comp</t>
  </si>
  <si>
    <t>ISPM Score</t>
  </si>
  <si>
    <t>LOW</t>
  </si>
  <si>
    <t>MED</t>
  </si>
  <si>
    <t>HIGH</t>
  </si>
  <si>
    <t>N/A</t>
  </si>
  <si>
    <t>Notes: 1, 2, 3, 4, 5, 11</t>
  </si>
  <si>
    <t>Table 9</t>
  </si>
  <si>
    <t>by Age Group and ISPM Score</t>
  </si>
  <si>
    <t>ADULTS  (21-39)</t>
  </si>
  <si>
    <t>ADULTS  (40-59)</t>
  </si>
  <si>
    <t>Table 10</t>
  </si>
  <si>
    <t>Ethnic Category</t>
  </si>
  <si>
    <t>ASIAN</t>
  </si>
  <si>
    <t>WHITE</t>
  </si>
  <si>
    <t>OTHER</t>
  </si>
  <si>
    <t>&lt;20</t>
  </si>
  <si>
    <t>Notes: 1, 2, 3, 4, 5, 12</t>
  </si>
  <si>
    <t>Table 11</t>
  </si>
  <si>
    <t>by Service Category</t>
  </si>
  <si>
    <t>OPWDD Service Category</t>
  </si>
  <si>
    <t>INSTITUTIONAL SERVICES</t>
  </si>
  <si>
    <t>CERTIFIED RESIDENTIAL</t>
  </si>
  <si>
    <t>STRUCTURED DAY PROGRAMS</t>
  </si>
  <si>
    <t>COMMUNITY HABILITATION</t>
  </si>
  <si>
    <t>CARE COORDINATION</t>
  </si>
  <si>
    <t>RESPITE</t>
  </si>
  <si>
    <t>EMPLOYMENT SUPPORTS</t>
  </si>
  <si>
    <t>SERVICES SUPPORTING SELF-DIRECTION</t>
  </si>
  <si>
    <t>CLINICAL SUPPORTS</t>
  </si>
  <si>
    <t>OTHER SUPPORTS AND SERVICES</t>
  </si>
  <si>
    <t>MANAGED CARE</t>
  </si>
  <si>
    <t>Notes: 1, 2, 3, 4, 5, 10</t>
  </si>
  <si>
    <t>Table 12</t>
  </si>
  <si>
    <t>by Service Category and Service</t>
  </si>
  <si>
    <t>OPWDD Service Description</t>
  </si>
  <si>
    <t>ICF/IDD - INSTITUTIONAL MODEL (DCs and SRUs)</t>
  </si>
  <si>
    <t>SPECIALTY HOSPITAL</t>
  </si>
  <si>
    <t>Subtotal</t>
  </si>
  <si>
    <t>ICF/IDD - COMMUNITY MODEL</t>
  </si>
  <si>
    <t>RESIDENTIAL HABILITATION - CR/IRA - SUPRT</t>
  </si>
  <si>
    <t>RESIDENTIAL HABILITATION - CR/IRA - SUPVD</t>
  </si>
  <si>
    <t>RESIDENTIAL HABILITATION - FAMILY CARE</t>
  </si>
  <si>
    <t>DAY HABILITATION</t>
  </si>
  <si>
    <t>DAY HABILITATION - ICF RESIDENTS</t>
  </si>
  <si>
    <t>DAY TREATMENT</t>
  </si>
  <si>
    <t>CAH CASE MANAGEMENT</t>
  </si>
  <si>
    <t>CARE COORD ORGANIZATION</t>
  </si>
  <si>
    <t>MEDICAID SERVICE COORDINATION</t>
  </si>
  <si>
    <t>PLAN OF CARE SUPPORT SERVICES</t>
  </si>
  <si>
    <t>PATHWAY TO EMPLOYMENT</t>
  </si>
  <si>
    <t>PREVOCATIONAL SERVICES - COMMUNITY</t>
  </si>
  <si>
    <t>PREVOCATIONAL SERVICES - COMMUNITY - ICF RESIDENTS</t>
  </si>
  <si>
    <t>PREVOCATIONAL SERVICES - FACILITY</t>
  </si>
  <si>
    <t>PREVOCATIONAL SERVICES - FACILITY - ICF RESIDENTS</t>
  </si>
  <si>
    <t>SUPPORTED EMPLOYMENT</t>
  </si>
  <si>
    <t>FISCAL INTERMEDIARY</t>
  </si>
  <si>
    <t>INDIVIDUALLY DIRECTED GOODS &amp; SVCS</t>
  </si>
  <si>
    <t>LIVE-IN CAREGIVER RM &amp; BRD STIPEND</t>
  </si>
  <si>
    <t>SUPPORT BROKER</t>
  </si>
  <si>
    <t>ARTICLE 16 CLINIC</t>
  </si>
  <si>
    <t>INDEPENDENT PRACTITIONER SVCS FOR IDD (IPSIDD)</t>
  </si>
  <si>
    <t>INTENSIVE BEHAVIORAL SERVICES</t>
  </si>
  <si>
    <t>ADAPTIVE TECHNOLOGY</t>
  </si>
  <si>
    <t>COMMUNITY TRANSITION SUPPORTS</t>
  </si>
  <si>
    <t>ENVIRONMENTAL MODIFICATIONS</t>
  </si>
  <si>
    <t>FAMILY EDUCATION &amp; TRAINING</t>
  </si>
  <si>
    <t>FULLY INTEGRATED DUALS ADVANTAGE FOR IDD (FIDA-IDD)</t>
  </si>
  <si>
    <t>Table 13</t>
  </si>
  <si>
    <t>funded through the FIDA-IDD Managed Care Plan</t>
  </si>
  <si>
    <t>FIDA-IDD COMPREHENSIVE CARE COORD</t>
  </si>
  <si>
    <t>Notes: 1, 2, 3, 10</t>
  </si>
  <si>
    <t>Table S-1A</t>
  </si>
  <si>
    <t>Utilization of Institutional Services (FFS &amp; MC)</t>
  </si>
  <si>
    <t>Age Groups</t>
  </si>
  <si>
    <t>Notes: 1, 2, 3, 6, 10, 13</t>
  </si>
  <si>
    <t>Table S-2A</t>
  </si>
  <si>
    <t>Notes: 1, 2, 3, 6, 7, 10, 13</t>
  </si>
  <si>
    <t>Table S-3A</t>
  </si>
  <si>
    <t>by OPWDD Region</t>
  </si>
  <si>
    <t>Notes: 1, 2, 3, 6, 9, 10, 13</t>
  </si>
  <si>
    <t>Table S-4A</t>
  </si>
  <si>
    <t>Primary IDD Diagnosis Category</t>
  </si>
  <si>
    <t>Notes: 1, 2, 3, 6, 8, 10, 13</t>
  </si>
  <si>
    <t>Table S-5A</t>
  </si>
  <si>
    <t>Notes: 1, 2, 3, 6, 10, 12, 13</t>
  </si>
  <si>
    <t>Table S-6A</t>
  </si>
  <si>
    <t>Table S-7A</t>
  </si>
  <si>
    <t>Utilization of Institutional Services (FFS Only)</t>
  </si>
  <si>
    <t>by Service Description and Utilization Metric</t>
  </si>
  <si>
    <t>FUE</t>
  </si>
  <si>
    <t>Beneficiary Years</t>
  </si>
  <si>
    <t>Paid FUEs</t>
  </si>
  <si>
    <t>Avg Pymt/ Bene Yr</t>
  </si>
  <si>
    <t>Avg FUEs/ Indiv</t>
  </si>
  <si>
    <t>Avg Pymt/ FUE</t>
  </si>
  <si>
    <t>PER DIEM</t>
  </si>
  <si>
    <t>Notes: 1, 2, 3, 4, 5, 13, 14, 15</t>
  </si>
  <si>
    <t>Table S-8A</t>
  </si>
  <si>
    <t>by Service Description and Rate Code</t>
  </si>
  <si>
    <t>Rate Cd and Description</t>
  </si>
  <si>
    <t>Avg Claims/ Indiv</t>
  </si>
  <si>
    <t>Avg Pymt/ Unit</t>
  </si>
  <si>
    <t>ICF/IDD - INSTITUTIONAL MODEL</t>
  </si>
  <si>
    <t>4100 - STATE OPERATED OMR DEVELOPMENTAL CENTER</t>
  </si>
  <si>
    <t>4102 - OMRDD ST OP ICF/DD SMALL RESIDENTIAL UNIT</t>
  </si>
  <si>
    <t>1605 - OPWDD SPECIALTY HOSPITAL; VOL OPERATED; PER DIEM</t>
  </si>
  <si>
    <t>Notes: 1, 2, 3, 4, 5, 13</t>
  </si>
  <si>
    <t>Table S-9A</t>
  </si>
  <si>
    <t>Notes: 1, 2, 3, 4, 5, 11, 13</t>
  </si>
  <si>
    <t>Table S-1B</t>
  </si>
  <si>
    <t>Utilization of Certified Residential Services (FFS &amp; MC)</t>
  </si>
  <si>
    <t>Table S-2B</t>
  </si>
  <si>
    <t>Table S-3B</t>
  </si>
  <si>
    <t>Table S-4B</t>
  </si>
  <si>
    <t>Table S-5B</t>
  </si>
  <si>
    <t>Table S-6B</t>
  </si>
  <si>
    <t>Table S-7B</t>
  </si>
  <si>
    <t>Utilization of Certified Residential Services (FFS Only)</t>
  </si>
  <si>
    <t>MONTH</t>
  </si>
  <si>
    <t>Table S-8B</t>
  </si>
  <si>
    <t>4121 - ICF VOL HIGHLY COMPLEX PER DIEM</t>
  </si>
  <si>
    <t>4703 - RES HAB; STATE; IRA-SUPRT MONTHLY</t>
  </si>
  <si>
    <t>4705 - RES HAB; STATE; IRA-SUPRT SEMI-MTHLY 2ND HALF</t>
  </si>
  <si>
    <t>4709 - RES HAB; VOL; IRA/CR -SUPRT MONTHLY</t>
  </si>
  <si>
    <t>4710 - RES HAB; VOL; IRA/CR -SUPRT SEMI-MNTHLY 1ST HALF</t>
  </si>
  <si>
    <t>4711 - RES HAB; VOL; IRA/CR -SUPRT SEMI-MNTHLY 2ND HALF</t>
  </si>
  <si>
    <t>4428 - RES HAB; STATE-IRA SUPVD; PER DIEM</t>
  </si>
  <si>
    <t>4429 - RES HAB; STATE-IRA SUPVD; MED LEAVE; PER DIEM</t>
  </si>
  <si>
    <t>4430 - RES HAB; STATE-IRA SUPVD; NON-MED LEAVE; PER DIEM</t>
  </si>
  <si>
    <t>4437 - RES HAB; VOL-IRA SUPVD; PER DIEM</t>
  </si>
  <si>
    <t>4438 - RES HAB; VOL-IRA SUPVD; MED LEAVE; PER DIEM</t>
  </si>
  <si>
    <t>4439 - RES HAB; VOL-IRA SUPVD; NON-MED LEAVE; PER DIEM</t>
  </si>
  <si>
    <t>7400 - RES HAB;VOL;IRA SPVD;HIGH NEEDS TIER1</t>
  </si>
  <si>
    <t>7401 - RES HAB;VOL;IRA SPVD;HIGH NEEDS TIER1;MED LEAVE</t>
  </si>
  <si>
    <t>7402 - RES HAB;VOL;IRA SPVD;HIGH NEEDS TIER1;NONMED LEAVE</t>
  </si>
  <si>
    <t>7403 - RES HAB;VOL;IRA SPVD;HIGH NEEDS TIER2</t>
  </si>
  <si>
    <t>7404 - RES HAB;VOL;IRA SPVD;HIGH NEEDS TIER2;MED LEAVE</t>
  </si>
  <si>
    <t>7405 - RES HAB;VOL;IRA SPVD;HIGH NEEDS TIER2;NONMED LEAVE</t>
  </si>
  <si>
    <t>7406 - RES HAB;VOL;IRA SPVD;HIGH NEEDS TIER3</t>
  </si>
  <si>
    <t>7407 - RES HAB;VOL;IRA SPVD;HIGH NEEDS TIER3;MED LEAVE</t>
  </si>
  <si>
    <t>7408 - RES HAB;VOL;IRA SPVD;HIGH NEEDS TIER3;NONMED LEAVE</t>
  </si>
  <si>
    <t>4431 - RES HAB; STATE-FC; PER DIEM</t>
  </si>
  <si>
    <t>4440 - RES HAB; VOLUNTARY-FC; PER DIEM</t>
  </si>
  <si>
    <t>Table S-9B</t>
  </si>
  <si>
    <t>CERTIFIED RESIDENTIAL SERVICES</t>
  </si>
  <si>
    <t>Table S-1C</t>
  </si>
  <si>
    <t>Utilization of Structured Day Programs (FFS &amp; MC)</t>
  </si>
  <si>
    <t>Table S-2C</t>
  </si>
  <si>
    <t>Table S-3C</t>
  </si>
  <si>
    <t>Table S-4C</t>
  </si>
  <si>
    <t>Table S-5C</t>
  </si>
  <si>
    <t>Table S-6C</t>
  </si>
  <si>
    <t>Table S-7C</t>
  </si>
  <si>
    <t>Utilization of Structured Day Programs (FFS Only)</t>
  </si>
  <si>
    <t>1/4 HR</t>
  </si>
  <si>
    <t>DAY</t>
  </si>
  <si>
    <t>Table S-8C</t>
  </si>
  <si>
    <t>4446 - GRPDAY HAB-STATE;FULL UNT/OMR</t>
  </si>
  <si>
    <t>4447 - GRPDAY HAB-STATE;HALF UNT/OMR</t>
  </si>
  <si>
    <t>4453 - GRPDAY HAB-VOL;FULL UNIT/OMR</t>
  </si>
  <si>
    <t>4454 - GRPDAY HAB-VOL;HAL UNIT/OMR</t>
  </si>
  <si>
    <t>4455 - SUP GRPDAY HAB-VOL FULL UNT/OMR</t>
  </si>
  <si>
    <t>4456 - SUP GRPDAY HAB-VOL; HALF UNT/OMR</t>
  </si>
  <si>
    <t>7435 - GROUP DAY HAB;VOL;FULL UNIT; HIGH NEEDS TIER1</t>
  </si>
  <si>
    <t>7436 - GROUP DAY HAB;VOL;HALF UNIT; HIGH NEEDS TIER1</t>
  </si>
  <si>
    <t>7437 - GROUP DAY HAB;VOL;FULL UNIT; HIGH NEEDS TIER2</t>
  </si>
  <si>
    <t>7438 - GROUP DAY HAB;VOL;HALF UNIT; HIGH NEEDS TIER2</t>
  </si>
  <si>
    <t>7439 - GROUP DAY HAB;VOL;FULL UNIT; HIGH NEEDS TIER3</t>
  </si>
  <si>
    <t>7440 - GROUP DAY HAB;VOL;HALF UNIT; HIGH NEEDS TIER3</t>
  </si>
  <si>
    <t>4104 - ICF; VOL; DAY SERVICE; FULL UNIT</t>
  </si>
  <si>
    <t>4105 - ICF; VOL; DAY SERVICE; HALF UNIT</t>
  </si>
  <si>
    <t>4108 - ICF; VOL; INHS DAY SERVICE; FULL UNIT</t>
  </si>
  <si>
    <t>4110 - ICF; STATE; DAY SERVICE; FULL UNIT</t>
  </si>
  <si>
    <t>4111 - ICF; STATE; DAY SERVICE; HALF UNIT</t>
  </si>
  <si>
    <t>4170 - OMR/DD DAY TREATMENT - FULL DAY</t>
  </si>
  <si>
    <t>4171 - OMR/DD DAY TREATMENT - HALF DAY</t>
  </si>
  <si>
    <t>Table S-9C</t>
  </si>
  <si>
    <t>Table S-1D</t>
  </si>
  <si>
    <t>Utilization of Community Habilitation (FFS &amp; MC)</t>
  </si>
  <si>
    <t>Table S-2D</t>
  </si>
  <si>
    <t>Table S-3D</t>
  </si>
  <si>
    <t>Utilization of Community Habilitaiton (FFS &amp; MC)</t>
  </si>
  <si>
    <t>Table S-4D</t>
  </si>
  <si>
    <t>Table S-5D</t>
  </si>
  <si>
    <t>Table S-6D</t>
  </si>
  <si>
    <t>Table S-7D</t>
  </si>
  <si>
    <t>Utilization of Community Habilitation (FFS Only)</t>
  </si>
  <si>
    <t>Table S-8D</t>
  </si>
  <si>
    <t>4722 - COMM/RES HAB; VOL; INDIV;1/4 HR</t>
  </si>
  <si>
    <t>4723 - COMM/RES HAB; VOL; GROUP-2 INDIVIDUALS; 1/4 HR</t>
  </si>
  <si>
    <t>4724 - COMM/RES HAB; VOL; GROUP-3 INDIVIDUALS; 1/4 HR</t>
  </si>
  <si>
    <t>4741 - COMM/RES HAB; STATE; GROUP-1 INDIVIDUAL; 1/4 HR</t>
  </si>
  <si>
    <t>4755 - COM HAB; AGY SUP; VOL; IND; 1/4 HR</t>
  </si>
  <si>
    <t>4756 - COM HAB; AGY SUP; VOL; GRP; 1/4 HR</t>
  </si>
  <si>
    <t>4757 - COM HAB; CERT FAC RESID; AGY SUP; VOL; IND; 1/4 HR</t>
  </si>
  <si>
    <t>4758 - COM HAB; CERT FAC RESID; AGY SUP; VOL; GRP; 1/4 HR</t>
  </si>
  <si>
    <t>4765 - COM HAB; VIA FI; VOL; IND; 1/4 HR</t>
  </si>
  <si>
    <t>4766 - COM HAB; VIA FI; VOL; GRP; 1/4 HR</t>
  </si>
  <si>
    <t>4767 - COM HAB; CERT FAC RESID; VIA FI; VOL; IND; 1/4 HR</t>
  </si>
  <si>
    <t>4796 - COM HAB; CERT FAC RESID; VOL; IND; 1/4 HR</t>
  </si>
  <si>
    <t>4797 - COM HAB; CERT FAC RESID; VOL; GRP; 1/4 HR</t>
  </si>
  <si>
    <t>Table S-9D</t>
  </si>
  <si>
    <t>Table S-1E</t>
  </si>
  <si>
    <t>Utilization of Care Coordination (FFS &amp; MC)</t>
  </si>
  <si>
    <t>Table S-2E</t>
  </si>
  <si>
    <t>Table S-3E</t>
  </si>
  <si>
    <t>Table S-4E</t>
  </si>
  <si>
    <t>Table S-5E</t>
  </si>
  <si>
    <t>Table S-6E</t>
  </si>
  <si>
    <t>Table S-7E</t>
  </si>
  <si>
    <t>Utilization of Care Coordination (FFS Only)</t>
  </si>
  <si>
    <t>Table S-8E</t>
  </si>
  <si>
    <t>1900 - OPWDD CARE COORD ORG/HH LVL 1; VOL; MTHLY</t>
  </si>
  <si>
    <t>1901 - OPWDD CARE COORD ORG/HH LVL 2; VOL; MTHLY</t>
  </si>
  <si>
    <t>1902 - OPWDD CARE COORD ORG/HH LVL 3; VOL; MTHLY</t>
  </si>
  <si>
    <t>1903 - OPWDD CARE COORD ORG/HH LVL 4; VOL; MTHLY</t>
  </si>
  <si>
    <t>1904 - OPWDD CARE COORD ORG/HH OPT OUT; VOL; MTHLY</t>
  </si>
  <si>
    <t>1905 - OPWDD CARE COORD ORG/HH TRANS; MTHLY</t>
  </si>
  <si>
    <t>1906 - OPWDD CARE COORD ORG/HH OPT OUT TRNS; MTHLY</t>
  </si>
  <si>
    <t>Table S-9E</t>
  </si>
  <si>
    <t>Table S-1F</t>
  </si>
  <si>
    <t>Utilization of Respite Services (FFS &amp; MC)</t>
  </si>
  <si>
    <t>Table S-2F</t>
  </si>
  <si>
    <t>Table S-3F</t>
  </si>
  <si>
    <t>Table S-4F</t>
  </si>
  <si>
    <t>Table S-5F</t>
  </si>
  <si>
    <t>Table S-6F</t>
  </si>
  <si>
    <t>Table S-7F</t>
  </si>
  <si>
    <t>Utilization of Respite Services (FFS Only)</t>
  </si>
  <si>
    <t>Table S-8F</t>
  </si>
  <si>
    <t>4749 - RESPITE-HOURLY, 1/4 HOUR UNIT, STATE</t>
  </si>
  <si>
    <t>4764 - RESPITE; VIA FI FEE; VOL; 1/4 HR</t>
  </si>
  <si>
    <t>7421 - RESPITE; IN HOME; VOL; 1/4 HR</t>
  </si>
  <si>
    <t>7422 - RESPITE; SITE BASED; VOL; 1/4 HR</t>
  </si>
  <si>
    <t>7423 - RESPITE; RECREATION; VOL; 1/4 HR</t>
  </si>
  <si>
    <t>7424 - RESPITE; CAMP; VOL; 1/4 HR</t>
  </si>
  <si>
    <t>7425 - RESPITE; INTENSIVE; VOL; 1/4 HR</t>
  </si>
  <si>
    <t>7426 - RESPITE; AGY SUP; IN HOME; VOL; 1/4 HR</t>
  </si>
  <si>
    <t>7428 - RESPITE; IN HOME; VOL; PER DIEM</t>
  </si>
  <si>
    <t>7429 - RESPITE; SITE BASED; VOL; PER DIEM</t>
  </si>
  <si>
    <t>Table S-9F</t>
  </si>
  <si>
    <t>Table S-1G</t>
  </si>
  <si>
    <t>Utilization of Employment Supports (FFS &amp; MC)</t>
  </si>
  <si>
    <t>Table S-2G</t>
  </si>
  <si>
    <t>Table S-3G</t>
  </si>
  <si>
    <t>Table S-4G</t>
  </si>
  <si>
    <t>Table S-5G</t>
  </si>
  <si>
    <t>Table S-6G</t>
  </si>
  <si>
    <t>Table S-7G</t>
  </si>
  <si>
    <t>Utilization of Employment Supports (FFS Only)</t>
  </si>
  <si>
    <t>Table S-8G</t>
  </si>
  <si>
    <t>4433 - PATH TO EMPLOYMENT; STATE; INDIV; 1/4 HR</t>
  </si>
  <si>
    <t>4444 - PATH TO EMPLOYMENT; VOL; INDIV; 1/4 HR</t>
  </si>
  <si>
    <t>4445 - PATH TO EMPLOYMENT; VOL; GROUP; 1/4 HR</t>
  </si>
  <si>
    <t>4436 - PREVOC; COMMUNITY; STATE; 1/4 HR</t>
  </si>
  <si>
    <t>4781 - PREVOC; COMM; IND; VOL; 1/4 HR</t>
  </si>
  <si>
    <t>4782 - PREVOC; COMM; GROUP OF 2; VOL; 1/4 HR</t>
  </si>
  <si>
    <t>4783 - PREVOC; COMM; GROUP OF 3+; VOL; 1/4 HR</t>
  </si>
  <si>
    <t>4109 - ICF; VOL;COMM VOC; GROUP 3 + IND</t>
  </si>
  <si>
    <t>4116 - ICF; VOL; COMM VOCATIONAL 1:1</t>
  </si>
  <si>
    <t>4464 - PRE VOC-VOL; FULL UNIT/OMR</t>
  </si>
  <si>
    <t>4465 - PRE VOC-VOL; HALF UNIT/OMR</t>
  </si>
  <si>
    <t>4450 - SEMP; INTENSIVE; STATE; IND; 1/4 HR</t>
  </si>
  <si>
    <t>4460 - SEMP; EXTENDED; STATE; IND; 1/4 HR</t>
  </si>
  <si>
    <t>4461 - SEMP; EXTENDED; STATE; GRP; 1/4 HR</t>
  </si>
  <si>
    <t>4759 - SEMP; AGY SUP; PHASE 1; VOL; IND; 1/4 HR</t>
  </si>
  <si>
    <t>4760 - SEMP; AGY SUP; PHASE 1; VOL; GRP; 1/4 HR</t>
  </si>
  <si>
    <t>4761 - SEMP; AGY SUP; PHASE 2; VOL; IND; 1/4 HR</t>
  </si>
  <si>
    <t>4762 - SEMP; AGY SUP; PHASE 2; VOL; GRP; 1/4 HR</t>
  </si>
  <si>
    <t>4769 - SEMP; VIA FI; PHASE 1; VOL; IND; 1/4 HR</t>
  </si>
  <si>
    <t>4770 - SEMP; VIA FI; PHASE 1; VOL; GRP; 1/4 HR</t>
  </si>
  <si>
    <t>4771 - SEMP; VIA FI; PHASE 2; VOL; IND; 1/4 HR</t>
  </si>
  <si>
    <t>4772 - SEMP; VIA FI; PHASE 2; VOL; GRP; 1/4 HR</t>
  </si>
  <si>
    <t>4790 - SEMP; INTENSIVE; VOL; IND; 1/4 HR</t>
  </si>
  <si>
    <t>4791 - SEMP; INTENSIVE; VOL; GRP; 1/4 HR</t>
  </si>
  <si>
    <t>4792 - SEMP; EXTENDED; VOL; IND; 1/4 HR</t>
  </si>
  <si>
    <t>4793 - SEMP; EXTENDED; VOL; GRP; 1/4 HR</t>
  </si>
  <si>
    <t>Table S-9G</t>
  </si>
  <si>
    <t>Table S-1H</t>
  </si>
  <si>
    <t>Utilization of Self-Direction Supports (FFS &amp; MC)</t>
  </si>
  <si>
    <t>Table S-2H</t>
  </si>
  <si>
    <t>Table S-3H</t>
  </si>
  <si>
    <t>Table S-4H</t>
  </si>
  <si>
    <t>Table S-5H</t>
  </si>
  <si>
    <t>Table S-6H</t>
  </si>
  <si>
    <t>Table S-7H</t>
  </si>
  <si>
    <t>Utilization of Self-Direction Supports (FFS Only)</t>
  </si>
  <si>
    <t>$10 UNIT</t>
  </si>
  <si>
    <t>Table S-8H</t>
  </si>
  <si>
    <t>4787 - FISCAL INTERMEDIARY; VOL; LEVEL 1; MTH</t>
  </si>
  <si>
    <t>4789 - FISCAL INTERMEDIARY; VOL; LEVEL 3; MTH</t>
  </si>
  <si>
    <t>4785 - IND GOODS &amp; SVCS; VIA FI; VOL; $10 UNIT</t>
  </si>
  <si>
    <t>4777 - LIVE-IN CAREGIVER; VIA FI; VOL; MONTH</t>
  </si>
  <si>
    <t>4778 - SUPPORT BROKER; VIA FI; VOL; 1/4 HR</t>
  </si>
  <si>
    <t>Table S-1I</t>
  </si>
  <si>
    <t>Utilization of Clinical Supports (FFS &amp; MC)</t>
  </si>
  <si>
    <t>Table S-2I</t>
  </si>
  <si>
    <t>Table S-3I</t>
  </si>
  <si>
    <t>Table S-4I</t>
  </si>
  <si>
    <t>Table S-5I</t>
  </si>
  <si>
    <t>Table S-6I</t>
  </si>
  <si>
    <t>Table S-7I</t>
  </si>
  <si>
    <t>Utilization of Clinical Supports (FFS Only)</t>
  </si>
  <si>
    <t>VISIT</t>
  </si>
  <si>
    <t>PLAN</t>
  </si>
  <si>
    <t>Table S-8I</t>
  </si>
  <si>
    <t>1546 - OPWDD APG - FREE-STANDING ARTICLE 16 CLINIC</t>
  </si>
  <si>
    <t>4720 - IBS; VOL; IBP/FBA PLAN DEVELOPMENT; FLAT FEE</t>
  </si>
  <si>
    <t>4721 - IBS; VOL; PLAN IMPLEMENTATION; 1/4 HR</t>
  </si>
  <si>
    <t>Table S-1J</t>
  </si>
  <si>
    <t>Utilization of Other Supports and Services (FFS &amp; MC)</t>
  </si>
  <si>
    <t>Table S-2J</t>
  </si>
  <si>
    <t>Table S-3J</t>
  </si>
  <si>
    <t>Table S-4J</t>
  </si>
  <si>
    <t>Table S-5J</t>
  </si>
  <si>
    <t>Table S-6J</t>
  </si>
  <si>
    <t>Table S-7J</t>
  </si>
  <si>
    <t>Utilization of Other Supports and Services (FFS Only)</t>
  </si>
  <si>
    <t>NA</t>
  </si>
  <si>
    <t>SESSION</t>
  </si>
  <si>
    <t>4482 - ADAPTIVE TECH; VOL; $1.00 PER UNIT FEE - STATE</t>
  </si>
  <si>
    <t>4483 - ADAPTIVE TECH; VOL; $10.00 PER UNIT FEE - STATE</t>
  </si>
  <si>
    <t>4484 - ADAPTIVE TECH; VOL; $100.00 PER UNIT FEE - STATE</t>
  </si>
  <si>
    <t>4485 - ADAPTIVE TECH; VOL $1000.00 PER UNIT FEE - STATE</t>
  </si>
  <si>
    <t>4786 - COM TRANS SVCS; VIA FI; VOL; $10 UNIT</t>
  </si>
  <si>
    <t>4476 - ENVIRON MODS; STATE; $1.00 PER UNIT FEE - STATE</t>
  </si>
  <si>
    <t>4477 - ENVIRON MODS; VOL.; $10.00 PER UNIT FEE - STATE</t>
  </si>
  <si>
    <t>4478 - ENVIRON MODS; VOL; $100.00 PER UNIT FEE - STATE</t>
  </si>
  <si>
    <t>4479 - ENVIRON MODS; VOL; $1000.00 PER UNIT FEE - STATE</t>
  </si>
  <si>
    <t>4497 - INDIVIDUAL FAMILY EDUC &amp; TRNG SERV-VOLUNTARY;UNIT</t>
  </si>
  <si>
    <t>4499 - GROUP FAMILY EDU &amp; TRAINING SERV-VOLUNTARY; UNIT</t>
  </si>
  <si>
    <t>Table S-1K</t>
  </si>
  <si>
    <t>Utilization of FIDA-IDD Managed Care</t>
  </si>
  <si>
    <t>Table S-2K</t>
  </si>
  <si>
    <t>Table S-3K</t>
  </si>
  <si>
    <t>Table S-4K</t>
  </si>
  <si>
    <t>Table S-5K</t>
  </si>
  <si>
    <t>Table S-6K</t>
  </si>
  <si>
    <t>Table S-7K</t>
  </si>
  <si>
    <t>Table S-8K</t>
  </si>
  <si>
    <t>2438 - OPWDD FIDA - AGE 21 -49 MEDICARE DUAL</t>
  </si>
  <si>
    <t>2439 - OPWDD FIDA - AGE 50+ MEDICARE DUAL</t>
  </si>
  <si>
    <t>Table SD1</t>
  </si>
  <si>
    <t>Utilization of Self-Directed Services (FFS &amp; MC)</t>
  </si>
  <si>
    <t>by Self-Direction Type and Service</t>
  </si>
  <si>
    <t>Self-Direction Type</t>
  </si>
  <si>
    <t>Agency Supported Self Direction</t>
  </si>
  <si>
    <t>Budget Authority Self Direction</t>
  </si>
  <si>
    <t>Notes:  1, 2, 3, 10, 16</t>
  </si>
  <si>
    <t>Table SD2</t>
  </si>
  <si>
    <t>by Self-Direction Type and Medicaid Type</t>
  </si>
  <si>
    <t>FFS Individuals</t>
  </si>
  <si>
    <t>MC Individuals</t>
  </si>
  <si>
    <t>Total</t>
  </si>
  <si>
    <t>Table SD3</t>
  </si>
  <si>
    <t>by OPWDD Region and Self-Direction Type</t>
  </si>
  <si>
    <t>Notes:  1, 2, 3, 9, 10, 16</t>
  </si>
  <si>
    <t>Table SD4</t>
  </si>
  <si>
    <t>by Age Group and Self-Direction Type</t>
  </si>
  <si>
    <t>Table SD5</t>
  </si>
  <si>
    <t>Notes:  1, 2, 3, 10, 12, 16</t>
  </si>
  <si>
    <t>Table SD6</t>
  </si>
  <si>
    <t>by Primary IDD Diagnosis Category and Self-Direction Type</t>
  </si>
  <si>
    <t>Notes:  1, 2, 3, 8, 10, 16</t>
  </si>
  <si>
    <t>Table SD7</t>
  </si>
  <si>
    <t>% of Total</t>
  </si>
  <si>
    <t>Notes:  1, 2, 3, 10, 11, 16</t>
  </si>
  <si>
    <t>Table SD8</t>
  </si>
  <si>
    <t>Utilization of Self-Directed Services (FFS Only)</t>
  </si>
  <si>
    <t>Total Payments</t>
  </si>
  <si>
    <t>Notes:  1, 2, 3, 4, 5, 16</t>
  </si>
  <si>
    <t>Table SD9</t>
  </si>
  <si>
    <t>by Self-Direction Type and Service Description and Utilization Metric</t>
  </si>
  <si>
    <t>Table R1-1</t>
  </si>
  <si>
    <t>Table R2-1</t>
  </si>
  <si>
    <t>Notes: 1, 2, 3, 4, 5, 6, 7, 9</t>
  </si>
  <si>
    <t>Table R3-1</t>
  </si>
  <si>
    <t>Table R4-1</t>
  </si>
  <si>
    <t>Notes: 1, 2, 3, 4, 5, 6, 8, 9</t>
  </si>
  <si>
    <t>Table R5-1</t>
  </si>
  <si>
    <t>Notes: 1, 2, 3, 4, 5, 6, 9, 10</t>
  </si>
  <si>
    <t>Table R6-1</t>
  </si>
  <si>
    <t>Notes: 1, 2, 3, 4, 5, 9</t>
  </si>
  <si>
    <t>Table R7-1</t>
  </si>
  <si>
    <t>Notes: 1, 2, 3, 4, 5, 9, 12</t>
  </si>
  <si>
    <t>Table R8-1</t>
  </si>
  <si>
    <t>Notes: 1, 2, 3, 4, 5, 9, 10</t>
  </si>
  <si>
    <t>Table R9-1</t>
  </si>
  <si>
    <t>Table R10-1</t>
  </si>
  <si>
    <t>by Recipient County</t>
  </si>
  <si>
    <t>County Name</t>
  </si>
  <si>
    <t>ALLEGANY</t>
  </si>
  <si>
    <t>CATTARAUGUS</t>
  </si>
  <si>
    <t>CHAUTAUQUA</t>
  </si>
  <si>
    <t>CHEMUNG</t>
  </si>
  <si>
    <t>ERIE</t>
  </si>
  <si>
    <t>GENESEE</t>
  </si>
  <si>
    <t>LIVINGSTON</t>
  </si>
  <si>
    <t>MONROE</t>
  </si>
  <si>
    <t>NIAGARA</t>
  </si>
  <si>
    <t>ONTARIO</t>
  </si>
  <si>
    <t>ORLEANS</t>
  </si>
  <si>
    <t>SCHUYLER</t>
  </si>
  <si>
    <t>SENECA</t>
  </si>
  <si>
    <t>STEUBEN</t>
  </si>
  <si>
    <t>WAYNE</t>
  </si>
  <si>
    <t>WYOMING</t>
  </si>
  <si>
    <t>YATES</t>
  </si>
  <si>
    <t>Table R1-2</t>
  </si>
  <si>
    <t>Table R2-2</t>
  </si>
  <si>
    <t>Table R3-2</t>
  </si>
  <si>
    <t>Table R4-2</t>
  </si>
  <si>
    <t>Table R5-2</t>
  </si>
  <si>
    <t>Table R6-2</t>
  </si>
  <si>
    <t>Table R7-2</t>
  </si>
  <si>
    <t>Table R8-2</t>
  </si>
  <si>
    <t>Table R9-2</t>
  </si>
  <si>
    <t>Table R10-2</t>
  </si>
  <si>
    <t>End Notes</t>
  </si>
  <si>
    <r>
      <t xml:space="preserve">Reporting Periods and Time Basis of Claim Aggregation:  </t>
    </r>
    <r>
      <rPr>
        <sz val="11"/>
        <color rgb="FF000000"/>
        <rFont val="Calibri"/>
        <family val="2"/>
        <scheme val="minor"/>
      </rPr>
      <t>Data are reported using a July to June reporting period.  Hence, figures reported for the "Year Ending June 2020" cover services rendered between July 1, 2019 and June 30, 2020.  Claim information was aggregated into reporting periods based on the date services were rendered, which may differ from the date payments were made -- especially in the case of retroactive rate revisions.</t>
    </r>
  </si>
  <si>
    <r>
      <t>Counts of People:</t>
    </r>
    <r>
      <rPr>
        <sz val="11"/>
        <color rgb="FF000000"/>
        <rFont val="Calibri"/>
        <family val="2"/>
        <scheme val="minor"/>
      </rPr>
      <t xml:space="preserve">  All counts of individuals served presented in this data book are "unduplicated counts" of individuals.  This means a recipient is counted once, and only once, within each category, subtotal, or total shown on a report.  Most individuals receive services in multiple categories over the course of a year, especially those living in community-based settings.  For example, it is common for a single individual to receive respite, community habilitation, and care coordination services over the course of a year.  Such an individual would contribute to the counts of individuals served totals for each of these three services, but only once to the bottom-line count of unduplicated individuals served across all services (e.g., see Table 11).   Hence, unlike payments and counts of claims and service units, unduplicated counts of individuals served are often less than the simple summation of the categories presented immediately above.  Smaller but similar effects can be seen in counts for age groups (e.g., an individual turning 21 during the reporting year may have been counted both in child age group, 0-20, for part of the year and the young adult group, 21-39, for the remainder of the year), counts for regions and counties (e.g., an individual who moved from Queens to Nassau County during the reporting year), Medicaid Type (e.g., an individual who enrolled in the FIDA-IDD managed care program during the reporting year), and Sector (e.g., an individual shifting from a state operated to voluntary operated day habilitation program).   Please also note that some counts of individuals served have been masked (e.g., "&lt;20") to help preserve recipient privacy when use of a service is very low.</t>
    </r>
  </si>
  <si>
    <r>
      <t xml:space="preserve">Payments and Rounding Error:  </t>
    </r>
    <r>
      <rPr>
        <sz val="11"/>
        <color rgb="FF000000"/>
        <rFont val="Calibri"/>
        <family val="2"/>
        <scheme val="minor"/>
      </rPr>
      <t xml:space="preserve">All payment and expenditure totals reported in this data book include federal, state, and local Medicaid shares.  </t>
    </r>
    <r>
      <rPr>
        <b/>
        <sz val="11"/>
        <color rgb="FF000000"/>
        <rFont val="Calibri"/>
        <family val="2"/>
        <scheme val="minor"/>
      </rPr>
      <t xml:space="preserve"> </t>
    </r>
    <r>
      <rPr>
        <sz val="11"/>
        <color rgb="FF000000"/>
        <rFont val="Calibri"/>
        <family val="2"/>
        <scheme val="minor"/>
      </rPr>
      <t>Further, payments have been rounded to the nearest dollar in most displays.  Therefore, adding together all subcategory lines may occasionally yield a value differing from the displayed payment total by a few dollars.</t>
    </r>
  </si>
  <si>
    <r>
      <t xml:space="preserve">Government Budgets: </t>
    </r>
    <r>
      <rPr>
        <sz val="11"/>
        <color rgb="FF000000"/>
        <rFont val="Calibri"/>
        <family val="2"/>
        <scheme val="minor"/>
      </rPr>
      <t xml:space="preserve"> Medicaid services comprise the vast majority of OPWDD service spending and, therefore, the tables presented in this data book provide a reasonably comprehensive view of the OPWDD service system.  Nevertheless, it is important to remember that OPWDD funds services outside of the Medicaid program, especially in the areas of room and board supplements for certain certified residential settings, and rental subsidies for individuals living independently, and certain family support services, respite and supported employment services.  Additionally, OPWDD's budget funds a variety of administrative, operational, and quality oversight functions that are not represented in Medicaid service claims.  Hence, the figures reported in these reports will not directly match expenditures and revenue reported in the state budget.  Similarly, while there is a local/county share associated with Medicaid services, that share has been capped for many years and is no longer directly proportionate to total Medicaid expenditure for any service category.  Moreover, even prior to the enactment of the local share caps, a variety of targeted relief mechanisms, including overburden aid, reduced the local costs associated with OPWDD services well below the customary 25% local share.</t>
    </r>
  </si>
  <si>
    <r>
      <t>Primary Intellectual/Developmental Disability Category:</t>
    </r>
    <r>
      <rPr>
        <sz val="11"/>
        <color rgb="FF000000"/>
        <rFont val="Calibri"/>
        <family val="2"/>
        <scheme val="minor"/>
      </rPr>
      <t xml:space="preserve">  When an individual presents with multiple developmental disabilities, OPWDD uses an established hierarchy to determine the disability that will be considered "primary."  (1) If the individual has diagnoses of Intellectual Disability (ID) and Autism Spectrum Disorder (ASD), then ASD is considered primary.  (2) If the individual has diagnoses of Intellectual Disability (ID) and Cerebral Palsy (CP), then CP is considered primary.  (3) If the individual has diagnoses of Intellectual Disability (ID) and Familial Dysautonomia (FD), then FD is considered primary.  (4) If the individual has diagnoses of Intellectual Disability (ID) and Epilepsy, then ID is considered primary.  (5) If the individual has diagnoses of Intellectual Disability (ID) and Neurological Impairment (NI), then ID is considered primary.  (6) If the individual has diagnoses of ASD and CP, then ASD is considered primary.  (7) If the individual has diagnoses of ASD and Epilepsy, then ASD is considered primary.  (8) If the individual has diagnoses of ASD and NI, then ASD is considered primary.  (8) If the individual has diagnoses of FD and any other IDD diagnoses, then FD is considered primary.  (9) If the individual has diagnoses of CP and Epilepsy, then CP is considered primary.  (10) If the individual has diagnoses of CP and NI, then CP is considered primary.  (11) If the individual has diagnoses of NI and Epilepsy, then NI is considered primary.   Primary IDD Diagnosis Category was sourced from the TABS OPWDD Eligibility subsystem.   An OPWDD Eligibility Determination is required to receive most OPWDD services.  An important exception is Article 16 Clinic services.  One function of Article 16 Clinics is to clinically evaluate and assess individuals referred to the clinic for whom there may be a suspicion of developmental disability.  The "Unknown/Unidentified" category also includes a small number of individuals who could not be recategorized when reporting shifted from ICD-9 to ICD-10 diagnosis codes, but the number of such individuals is declining over time.   Individuals under age 8 may be granted provisional OPWDD eligibility if they have significant developmental impairments or delays but a permanent IDD diagnosis is not yet attainable.  Most individuals with provisional eligibility fall into the category "Other Developmental Disorders/Delays." </t>
    </r>
  </si>
  <si>
    <r>
      <t xml:space="preserve">Medicaid: Fee for Service and Managed Care.  </t>
    </r>
    <r>
      <rPr>
        <sz val="11"/>
        <color rgb="FF000000"/>
        <rFont val="Calibri"/>
        <family val="2"/>
        <scheme val="minor"/>
      </rPr>
      <t xml:space="preserve">Payments are made to providers for the delivery of OPWDD Medicaid services in two ways: (1) on a fee-for-service (FFS) basis; or (2) through a managed care arrangement.   Under the FFS model, NYS makes a separate payment directly to a service provider for each discrete service delivered to an individual.  For managed care, NYS pays a set monthly fee, called a premium or capitation payment, to an insurance company.  The insurance company then uses its premium revenue to manage care and pay providers for the services it has authorized its members to receive.  Most OPWDD services are currently funded outside of managed care.  Even for those who have elected to join a "mainstream" Medicaid managed care plan for healthcare services, OPWDD services are currently paid as a FFS carve-out from standard plan benefits.  The only managed care plan presently covering OPWDD services is the FIDA-IDD (Fully Integrated Duals Advantage for Individuals with Intellectual and Developmental Disabilities) plan offered through Partners Health Plan.   This plan, a state and federal demonstration pilot, is a voluntary option available to adults with IDD who have coverage through both Medicare and Medicaid and who reside in New York City or in Nassau, Rockland, Suffolk, and Westchester counties.  For those enrolled in the FIDA-IDD, Partners Health Plan manages care and pays for OPWDD services, long-term care services overseen by DOH (e.g., personal care), and health care services.  (Approximately 90% of the Medicaid premium received by the FIDA-IDD funds OPWDD services.  The FIDA-IDD also receives a separate premium from Medicare to fund health, hospital, outpatient, practitioner, and drug costs.)  Tables in this data book that describe systemwide and regional trends (tables 1 to 13 and tables R1-1 to R10-5) treat managed care as a service unto itself.  The OPWDD services purchased by PHP on behalf of its membership are presented separately in Table 13, based on service encounter records submitted to NYS by the plan.   The series of tables for describing specific service categories (Tables S1A to S8K) and self-directed services (Tables SD1 to SD9) treat managed care a bit differently.  Please see notes 13 and 16 below. </t>
    </r>
  </si>
  <si>
    <r>
      <t xml:space="preserve">Ethnicity:  </t>
    </r>
    <r>
      <rPr>
        <sz val="11"/>
        <color rgb="FF000000"/>
        <rFont val="Calibri"/>
        <family val="2"/>
        <scheme val="minor"/>
      </rPr>
      <t>The ethnic categories currently available in Medicaid describe identity among separate, mutually exclusive categories.  Some individuals identify under multiple categories; such individuals may select the category the category they feel best describes them or they may select "Other."  For example, an individual of Hispanic origin may select Hispanic or may select a racial identity (Black, White, Asian, Native American).  Such an individual may also select "Other" to avoid having to choose between racial and Hispanic origin ethnic identities.  Similar challenges are present among other ethnic groups.  For examples, individuals of Middle Eastern heritage frequently identify as White but sometimes identify as Asian or Other because the category White can be viewed as describing European heritage.  In the future, OPWDD may be able to report on more complex ethnic identifies that are not necessarily mutually exclusive.</t>
    </r>
  </si>
  <si>
    <r>
      <t>Service Category Tables:</t>
    </r>
    <r>
      <rPr>
        <sz val="11"/>
        <color rgb="FF000000"/>
        <rFont val="Calibri"/>
        <family val="2"/>
        <scheme val="minor"/>
      </rPr>
      <t xml:space="preserve">  In order to give a more comprehensive view of the overall use for each OPWDD service category, the recipient counts for demographic attributes (i.e., breaks by: S1*- sex, S2* - age group, S3* - geographic region, S4* - primary IDD diagnosis, S5* -ethnicity, and S6* - sector) include both FFS and managed care recipients.   As with all recipient counts in this data book, such combined FFS and managed care recipient counts have been unduplicated.  If an individual is represented in both FFS claims and managed care encounters during a particular reporting year, perhaps because he or she joined or left the plan mid-year, such individual is still counted only once in these counts.  Service category tables showing direct expenditures are sourced only from FFS claims and managed care recipients are therefore excluded.  This would include the following tables: S7* - Utilization by Service Description and Utilization Metric; S8* - Utilization by Service Description and Rate Code; and S9* - Utilization by ISPM Score. Managed care recipients are excluded from tables describing payments because the state does not outlay direct expenditures for discrete services consumed by managed care enrollees.  Instead, the state pays a level premium amount to the plan and the plan itself reimburses the services it has authorized members to receive.</t>
    </r>
  </si>
  <si>
    <r>
      <rPr>
        <b/>
        <sz val="11"/>
        <color theme="1"/>
        <rFont val="Calibri"/>
        <family val="2"/>
        <scheme val="minor"/>
      </rPr>
      <t>FUE:</t>
    </r>
    <r>
      <rPr>
        <sz val="11"/>
        <color theme="1"/>
        <rFont val="Calibri"/>
        <family val="2"/>
        <scheme val="minor"/>
      </rPr>
      <t xml:space="preserve">  This abbreviation stands for Full Unit Equivalent.  It is used for services that are sometimes paid in partial unit increments, such as half day and half months.  In such instances, the FUE column will indicate what the "full unit" is (per diem, full day, month) and the "Paid FUEs" column will provide an equivalent weighting of the units paid in billing.  That is, a paid half day is weighted at 50% of a paid full day, a paid half month is weighted at 50% of a paid full month, etc.</t>
    </r>
  </si>
  <si>
    <r>
      <t xml:space="preserve">Beneficiary Year:  </t>
    </r>
    <r>
      <rPr>
        <sz val="11"/>
        <color rgb="FF000000"/>
        <rFont val="Calibri"/>
        <family val="2"/>
        <scheme val="minor"/>
      </rPr>
      <t>The column "Beneficiary Years" provides the number of person-specific service months observed in payments and divides this figure by 12.  It is a rough calculation of the number of people who received the service for a full twelve-month period during the indicated reporting year.  Similarly, the column "Avg Pymt/Beneficiary Year" is the total payments for the indicated service divided by the number of beneficiary years and provides the average cost for a full twelve months of services.   This can provide a clearer picture of full annualized costs when a service than "Avg Pymt/ Recipient", especially when the number of recipients served is growing or declining significantly.  When the number of recipients of a service is growing or declining significantly, a larger portion of the total recipient count will be individuals who received only a partial year of service during the reporting year.   "Beneficiary Years" and "Avg Pymt/ Beneficiary Year" columns are not reported for service categories such as "Respite" and "Other Services and Supports" where service delivery may be intermittent and a full twelve months of service use is not necessarily expected.</t>
    </r>
  </si>
  <si>
    <r>
      <rPr>
        <b/>
        <sz val="11"/>
        <color theme="1"/>
        <rFont val="Calibri"/>
        <family val="2"/>
        <scheme val="minor"/>
      </rPr>
      <t>Self-Direction Tables:</t>
    </r>
    <r>
      <rPr>
        <sz val="11"/>
        <color theme="1"/>
        <rFont val="Calibri"/>
        <family val="2"/>
        <scheme val="minor"/>
      </rPr>
      <t xml:space="preserve">  Self-direction is a mode of service delivery, not a service itself.   The self-direction series (Tables SD1 to SD9) is developed to present a comprehensive picture of self-directed services across the OPWDD service system.   These tables show the self-directed components of community habilitation, respite, and supported employment along with other services supporting or directly connected to self-direction.  This includes agency supported self-direction in addition to budget authority self-direction.  Similar to the service category tables (see Note 13), the displays focused on recipient demographics include counts of individuals participating in self-direction funded through both FFS and through managed care.   Displays focusing on payments are limited to FFS claims only and exclude recipients funded through managed care.</t>
    </r>
  </si>
  <si>
    <t>2021</t>
  </si>
  <si>
    <t>2020 - 2021 % Change</t>
  </si>
  <si>
    <t>FFS Medicaid Payments</t>
  </si>
  <si>
    <t>CAGR</t>
  </si>
  <si>
    <t>OTHER DEVELOPMENTAL DISORDERS and DELAYS</t>
  </si>
  <si>
    <t>CRISIS SERVICES FOR IDD</t>
  </si>
  <si>
    <t>2021  Percent of Total</t>
  </si>
  <si>
    <t>2020-2021 Percent Change</t>
  </si>
  <si>
    <t>2016-2021 CAGR</t>
  </si>
  <si>
    <t>7412 - RES HAB;VOL;IRA SPT MTH;HIGH NEEDS TIER2</t>
  </si>
  <si>
    <t>7443 - SUPP GRP DAY HAB;VOL;FULL UNIT; HIGH NEEDS TIER2</t>
  </si>
  <si>
    <t>7444 - SUPP GRP DAY HAB;VOL;HALF UNIT; HIGH NEEDS TIER2</t>
  </si>
  <si>
    <t>their plan.</t>
  </si>
  <si>
    <t xml:space="preserve">Additional Note:  Figures above include individuals in FIDA-IDD managed care plan who receive care coordination through </t>
  </si>
  <si>
    <t>4117 - ICF; VOL;COMM VOC; GROUP OF 2</t>
  </si>
  <si>
    <t>7450 - CSIDD-STABLE; VOLUNTARY; MONTHLY</t>
  </si>
  <si>
    <t>7451 - CSIDD-MILD; VOLUNTARY; MONTHLY</t>
  </si>
  <si>
    <t>7452 - CSIDD-MODERATE; VOLUNTARY; MONTHLY</t>
  </si>
  <si>
    <t>7453 - CSIDD-INTENSIVE; VOLUNTARY; MONTHLY</t>
  </si>
  <si>
    <t>Indiv</t>
  </si>
  <si>
    <t>Tot   Indivs</t>
  </si>
  <si>
    <t>Indivs</t>
  </si>
  <si>
    <t>Total Indivs</t>
  </si>
  <si>
    <r>
      <rPr>
        <b/>
        <sz val="11"/>
        <color theme="1"/>
        <rFont val="Calibri"/>
        <family val="2"/>
        <scheme val="minor"/>
      </rPr>
      <t>CAGR:</t>
    </r>
    <r>
      <rPr>
        <sz val="11"/>
        <color theme="1"/>
        <rFont val="Calibri"/>
        <family val="2"/>
        <scheme val="minor"/>
      </rPr>
      <t xml:space="preserve"> Compound Annual Growth Rate.  This is the effective annual compounded growth rate associated with change in the indicated metric between the period shown.</t>
    </r>
  </si>
  <si>
    <t>2017 - 2020 CAGR</t>
  </si>
  <si>
    <t>2017 - 2022 CAGR</t>
  </si>
  <si>
    <t>(YE June 2017 - YE June 2022)</t>
  </si>
  <si>
    <t>2022</t>
  </si>
  <si>
    <t>2021-2022</t>
  </si>
  <si>
    <t>2017-2020</t>
  </si>
  <si>
    <t>2017-2022</t>
  </si>
  <si>
    <t>(YE June 2022)</t>
  </si>
  <si>
    <t>UNKNOWN/NOT ANSWERED</t>
  </si>
  <si>
    <t>MULTIRACIAL</t>
  </si>
  <si>
    <t>PACIFIC ISLANDER (incl NAT HI)</t>
  </si>
  <si>
    <t>NATIVE AMERICAN (incl AK NAT)</t>
  </si>
  <si>
    <t>BLACK/AFRICAN AMERICAN</t>
  </si>
  <si>
    <t>FFS Payments</t>
  </si>
  <si>
    <t>Race Category</t>
  </si>
  <si>
    <t>by Age Group and Race Category</t>
  </si>
  <si>
    <t>NOT OF HISPANIC ORIGIN</t>
  </si>
  <si>
    <t>HISPANIC ORIGIN</t>
  </si>
  <si>
    <t>Hispanic Origin</t>
  </si>
  <si>
    <t>Table 14</t>
  </si>
  <si>
    <t>YOUNG ADULTS WITH SPECIAL ABILITIES</t>
  </si>
  <si>
    <t>YOUNG ADULT INSTITUTE, INC.</t>
  </si>
  <si>
    <t>YEDEI CHESED</t>
  </si>
  <si>
    <t>YALDEINU SCHOOL INC</t>
  </si>
  <si>
    <t>WRAPAROUND SERVICES HUDSON VALLEY, INC.</t>
  </si>
  <si>
    <t>WOMEN'S LEAGUE COMMUNITY RESIDENCES, INC</t>
  </si>
  <si>
    <t>WILDWOOD PROGRAMS, INC.</t>
  </si>
  <si>
    <t>WESTCHESTER CO. NYSARC, INC.</t>
  </si>
  <si>
    <t>WELLLIFE NETWORK, INC.</t>
  </si>
  <si>
    <t>WAYNE CO. NYSARC, INC.</t>
  </si>
  <si>
    <t>VENTURE TOGETHER, INC.</t>
  </si>
  <si>
    <t>VANDERHEYDEN HALL, INC.</t>
  </si>
  <si>
    <t>VACPA - COBBLESTONE ARTS CENTER</t>
  </si>
  <si>
    <t>URBAN RESOURCE INSTITUTE</t>
  </si>
  <si>
    <t>URBAN LEAGUE OF ROCHESTER, N.Y., INC.</t>
  </si>
  <si>
    <t>UPSTATE CEREBRAL PALSY, INC.</t>
  </si>
  <si>
    <t>UNITY HOUSE OF TROY</t>
  </si>
  <si>
    <t>UNITY HOUSE OF CAYUGA COUNTY INC.</t>
  </si>
  <si>
    <t>UNITED HLPRS BEHVRL HEALTH &amp; LIFE SKILLS</t>
  </si>
  <si>
    <t>UNITED CEREBRAL PALSY OF QUEENS, INC.</t>
  </si>
  <si>
    <t>UNIQUE PEOPLE SERVICES, INC.</t>
  </si>
  <si>
    <t>UNIQUE LIFE, INC.</t>
  </si>
  <si>
    <t>UNIQUE CARE COMMUNITY SERVICES, INC.</t>
  </si>
  <si>
    <t>UCPA OF TRI-COUNTIES, INC.</t>
  </si>
  <si>
    <t>UCPA OF THE NORTH COUNTRY</t>
  </si>
  <si>
    <t>UCPA OF NASSAU CO., INC.</t>
  </si>
  <si>
    <t>UCPA OF GREATER SUFFOLK, INC</t>
  </si>
  <si>
    <t>UCP BAYVILLE INCORPORATED</t>
  </si>
  <si>
    <t>TRINITY ASSISTANCE CORPORATION</t>
  </si>
  <si>
    <t>TRI-COUNTY CARE, LLC</t>
  </si>
  <si>
    <t>TOOMEY RESIDENTIAL AND COMMUNITY</t>
  </si>
  <si>
    <t>TIEGERMAN COMMUNITY SERVICES, INC.</t>
  </si>
  <si>
    <t>THE SUMMIT CENTER, INC.</t>
  </si>
  <si>
    <t>THE SPECIAL CHILDREN CENTER INC</t>
  </si>
  <si>
    <t>THE RESOURCE CENTER</t>
  </si>
  <si>
    <t>THE FRIENDS NETWORK, INC.</t>
  </si>
  <si>
    <t>THE CENTER FOR DISCOVERY INC</t>
  </si>
  <si>
    <t>THE ARC, LEXINGTON, NEW YORK</t>
  </si>
  <si>
    <t>THE ARC OF CHEMUNG-SCHUYLER</t>
  </si>
  <si>
    <t>THE ARC MID-HUDSON</t>
  </si>
  <si>
    <t>THE ARC GREATER HUDSON VALLEY</t>
  </si>
  <si>
    <t>THE ARC ERIE COUNTY NEW YORK</t>
  </si>
  <si>
    <t>THE ARC ALLEGANY-STEUBEN</t>
  </si>
  <si>
    <t>THE ARC (ONEIDA-LEWIS NYSARC CHAPTERS)</t>
  </si>
  <si>
    <t>THE ADIRONDACK ARC</t>
  </si>
  <si>
    <t>TERENCE CARDINAL COOKE HLTH CARE CTR</t>
  </si>
  <si>
    <t>TACONIC INNOVATIONS, INC.</t>
  </si>
  <si>
    <t>SUPPORT-LINK, INC.</t>
  </si>
  <si>
    <t>SUFFOLK CO. NYSARC, INC.</t>
  </si>
  <si>
    <t>STARBRIDGE SERVICES, INC.</t>
  </si>
  <si>
    <t>ST REGIS MOHAWK TRIBE</t>
  </si>
  <si>
    <t>SPRINGBROOK NY, INC.</t>
  </si>
  <si>
    <t>SPECIAL CITIZENS FUTURES UNLIMITED, INC.</t>
  </si>
  <si>
    <t>SPECIAL CARE FOR FAMILIES &amp; CHILDREN SVC</t>
  </si>
  <si>
    <t>SPARC, INC.</t>
  </si>
  <si>
    <t>SOUTHERN TIER INDEPENDENCE CENTER (STIC)</t>
  </si>
  <si>
    <t>SOUTHERN TIER CONNECT, LLC</t>
  </si>
  <si>
    <t>SOUTHEAST BRONX NEIGHBORHOOD CENTER, INC</t>
  </si>
  <si>
    <t>SOCIAL ACTION CENTER, INC.</t>
  </si>
  <si>
    <t>SINERGIA</t>
  </si>
  <si>
    <t>SID JACOBSON JEWISH COMMUNITY CENTER</t>
  </si>
  <si>
    <t>SHIELD INSTITUTE (THE)</t>
  </si>
  <si>
    <t>SHEMA KOLAINU</t>
  </si>
  <si>
    <t>SHELTERING ARMS CHILDREN AND FAMILY SERV</t>
  </si>
  <si>
    <t>SHARE OF NEW SQUARE</t>
  </si>
  <si>
    <t>SERVICES FOR THE UNDERSERVED</t>
  </si>
  <si>
    <t>SERVICES FOR THE DEVELOP.CHALLENGED</t>
  </si>
  <si>
    <t>SE CONSORTIUM FOR SPECIAL SERVICES</t>
  </si>
  <si>
    <t>SCO FAMILY OF SERVICES</t>
  </si>
  <si>
    <t>SCHOOL OF HOLY CHILDHOOD</t>
  </si>
  <si>
    <t>SCHENECTADY CO. NYSARC, INC.</t>
  </si>
  <si>
    <t>SASI</t>
  </si>
  <si>
    <t>SARATOGA CO. NYSARC, INC.</t>
  </si>
  <si>
    <t>SAMUEL FIELD YM &amp; YWHA, INC.</t>
  </si>
  <si>
    <t>SALVATION ARMY (THE)</t>
  </si>
  <si>
    <t>SAINT DOMINIC'S FAMILY SERVICES</t>
  </si>
  <si>
    <t>S.K.I.P. OF NEW YORK, INC.</t>
  </si>
  <si>
    <t>ROCKLAND CO. NYSARC, INC.</t>
  </si>
  <si>
    <t>RISING TREETOPS AT OAKHURST INC.</t>
  </si>
  <si>
    <t>RISING GROUND, INC.</t>
  </si>
  <si>
    <t>RISE LIFE SERVICES (DBA)</t>
  </si>
  <si>
    <t>RICHMOND UNIVERSITY MEDICAL CENTER</t>
  </si>
  <si>
    <t>RICHMOND CHILDREN'S CENTER</t>
  </si>
  <si>
    <t>REWARDING ENVIRONMTS FOR ADULT LVNG INC</t>
  </si>
  <si>
    <t>RESOURCE CTR F/INDEPENDENT LIVING</t>
  </si>
  <si>
    <t>RESOURCE CTR F/ACCESSIBLE LIVING, INC.</t>
  </si>
  <si>
    <t>RESIDENTIAL RESOURCES, INC</t>
  </si>
  <si>
    <t>RAYIM OF HUDSON VALLEY, INC.</t>
  </si>
  <si>
    <t>RACKER</t>
  </si>
  <si>
    <t>QUALITY SERVICES BEYOND COMPLIANCE, INC.</t>
  </si>
  <si>
    <t>QSAC, INC.</t>
  </si>
  <si>
    <t>PUERTO RICAN FAMILY INSTITUTE, INC.</t>
  </si>
  <si>
    <t>PROGRESSIVE SOCIAL SERVICES, INC.</t>
  </si>
  <si>
    <t>PROGRAM DEVELOPMENT SERVICES</t>
  </si>
  <si>
    <t>PRIME SUPPORT, INC.</t>
  </si>
  <si>
    <t>PRIME CARE COORDINATION, LLC</t>
  </si>
  <si>
    <t>PREMIER HEALTHCARE, INC.</t>
  </si>
  <si>
    <t>PLUS GROUP HOMES</t>
  </si>
  <si>
    <t>PESACH TIKVAH-HOPE DEVELOPMENT</t>
  </si>
  <si>
    <t>PERSON CENTERED SERVICES CCO, LLC</t>
  </si>
  <si>
    <t>PERSON CENTERED CARE SERVICES, INC.</t>
  </si>
  <si>
    <t>PEOPLE, INC.</t>
  </si>
  <si>
    <t>PEOPLE INC. FINGER LAKES</t>
  </si>
  <si>
    <t>PAUL J. COOPER CTR FOR HUMAN SVCS</t>
  </si>
  <si>
    <t>PATHWAYS, INC.</t>
  </si>
  <si>
    <t>PATHFINDER VILLAGE, INC.</t>
  </si>
  <si>
    <t>PARTNERS HEALTH PLAN</t>
  </si>
  <si>
    <t>OTSEGO CO. NYSARC, INC.</t>
  </si>
  <si>
    <t>OTSAR</t>
  </si>
  <si>
    <t>OSWEGO INDUSTRIES</t>
  </si>
  <si>
    <t>OSWEGO COUNTY OPPORTUNITIES, INC.</t>
  </si>
  <si>
    <t>OSWEGO CO. NYSARC, INC</t>
  </si>
  <si>
    <t>ORANGE CO UCPA (DBA INSPIRE)</t>
  </si>
  <si>
    <t>OPENGATE, INC.</t>
  </si>
  <si>
    <t>ONTARIO CO. NYSARC, INC.</t>
  </si>
  <si>
    <t>ONONDAGA COMMUNITY LIVING</t>
  </si>
  <si>
    <t>ONONDAGA COMMUNITY COLLEGE</t>
  </si>
  <si>
    <t>ONONDAGA CO. NYSARC, INC.</t>
  </si>
  <si>
    <t>ON YOUR MARK, INC.</t>
  </si>
  <si>
    <t>OLV HUMAN SERVICES (DBA)</t>
  </si>
  <si>
    <t>OHEL CHILDREN'S HOME &amp; FAMILY SRVCS, INC</t>
  </si>
  <si>
    <t>NYSOPWDD DDSOO REG 6 - LONG ISL</t>
  </si>
  <si>
    <t>NYSOPWDD DDSOO REG 6 - B FINESON</t>
  </si>
  <si>
    <t>NYSOPWDD DDSOO REG 5 - STATEN ISL</t>
  </si>
  <si>
    <t>NYSOPWDD DDSOO REG 5 - METRO NY</t>
  </si>
  <si>
    <t>NYSOPWDD DDSOO REG 5 - BROOKLYN</t>
  </si>
  <si>
    <t>NYSOPWDD DDSOO REG 4 - TACONIC</t>
  </si>
  <si>
    <t>NYSOPWDD DDSOO REG 4 - HUDSON VAL</t>
  </si>
  <si>
    <t>NYSOPWDD DDSOO REG 3 - SUNMOUNT</t>
  </si>
  <si>
    <t>NYSOPWDD DDSOO REG 3 - CAP DIST</t>
  </si>
  <si>
    <t>NYSOPWDD DDSOO REG 2 - CENTRAL NY</t>
  </si>
  <si>
    <t>NYSOPWDD DDSOO REG 2 - BROOME</t>
  </si>
  <si>
    <t>NYSOPWDD DDSOO REG 1 - WESTERN NY</t>
  </si>
  <si>
    <t>NYSOPWDD DDSOO REG 1 - FINGER LKS</t>
  </si>
  <si>
    <t>NYSHA, INC.</t>
  </si>
  <si>
    <t>NYSARC INC CATTARAUGUS-NIAGARA CNTY CHAP</t>
  </si>
  <si>
    <t>NYSARC - WARREN,WASHINGTON &amp; ALBANY CTY</t>
  </si>
  <si>
    <t>NYS ARC RENSSELAER COUNTY CHAPTER</t>
  </si>
  <si>
    <t>NYS ARC NEW YORK CITY CHAPTER</t>
  </si>
  <si>
    <t>NY FAMILIES FOR AUTISTIC CHILDREN</t>
  </si>
  <si>
    <t>NORTHEAST WESTCHESTER SPEC REC, INC.</t>
  </si>
  <si>
    <t>NORTH STAR INDUSTRIES(DBA)</t>
  </si>
  <si>
    <t>NOR-WEST SPECIAL SERVICES</t>
  </si>
  <si>
    <t>NICHOLAS CENTER</t>
  </si>
  <si>
    <t>NEW YORK FOUNDLING HOSPITAL</t>
  </si>
  <si>
    <t>NEW HORIZONS RESOURCES, INC.</t>
  </si>
  <si>
    <t>NEW HORIZON COUNSELING CENTER INC.</t>
  </si>
  <si>
    <t>NEW HOPE COMMUNITY, INC.</t>
  </si>
  <si>
    <t>NEW BEGINNINGS MSC, INC.</t>
  </si>
  <si>
    <t>NASSAU/SUFFOLK SERVICES FOR THE AUTISTIC</t>
  </si>
  <si>
    <t>NASSAU BOCES</t>
  </si>
  <si>
    <t>N Y S ARC NASSAU COUNTY COUNTY CHAPTER</t>
  </si>
  <si>
    <t>MULTI-FUNCTIONAL FAMILY SERVICES, INC.</t>
  </si>
  <si>
    <t>MOZAIC</t>
  </si>
  <si>
    <t>MOUNTAIN LAKE SERVICES</t>
  </si>
  <si>
    <t>MONTGOMERY CO. NYSARC, INC.</t>
  </si>
  <si>
    <t>MONTEFIORE CERC OPERATIONS, INC.</t>
  </si>
  <si>
    <t>MONROE CO. NYSARC, INC.</t>
  </si>
  <si>
    <t>MILL NECK SERVICES, INC.</t>
  </si>
  <si>
    <t>MIDWOOD DEVELOPMENT CORP.</t>
  </si>
  <si>
    <t>METROPOLITAN FAMILY SERVICES, INC.</t>
  </si>
  <si>
    <t>METROPOLITAN DEVELOPMENT CENTER, INC.</t>
  </si>
  <si>
    <t>MERCY HOME FOR CHILDREN</t>
  </si>
  <si>
    <t>MERCY DRIVE, INC.</t>
  </si>
  <si>
    <t>MENTAL HEALTH ASSOC. IN ORANGE CO.</t>
  </si>
  <si>
    <t>MEANINGFUL NY INITIATVES PPL W/DISAB INC</t>
  </si>
  <si>
    <t>MARYHAVEN CENTER OF HOPE, INC.</t>
  </si>
  <si>
    <t>MARY CARIOLA CHILDREN'S CENTER, INC.</t>
  </si>
  <si>
    <t>MARANATHA HUMAN SERVICES, INC.</t>
  </si>
  <si>
    <t>MADISON CORTLAND CO NYSARC</t>
  </si>
  <si>
    <t>LONG LIFE INFORMATION &amp; REFERRAL NETWORK</t>
  </si>
  <si>
    <t>LONG ISLAND SELECT HEALTHCARE, INC.</t>
  </si>
  <si>
    <t>LONG ISLAND HOME (THE)</t>
  </si>
  <si>
    <t>LOCHLAND SCHOOL, INC.</t>
  </si>
  <si>
    <t>LIVING RESOURCES CORPORATION</t>
  </si>
  <si>
    <t>LITTLE FLOWER CHILDREN &amp; FAMILY SVCS</t>
  </si>
  <si>
    <t>LIFETIME ASSISTANCE, INC.</t>
  </si>
  <si>
    <t>LIFESTYLES FOR THE DISABLED</t>
  </si>
  <si>
    <t>LIFESPIRE, INC.</t>
  </si>
  <si>
    <t>LIFESONG INC</t>
  </si>
  <si>
    <t>LIFEPLAN CCO NY, LLC</t>
  </si>
  <si>
    <t>LIFE'S W.O.R.C., INC.</t>
  </si>
  <si>
    <t>LIFE DOME ADULT SERVICES</t>
  </si>
  <si>
    <t>LIFE ADJUSTMENT CENTER, INC.</t>
  </si>
  <si>
    <t>LIBERTY RESOURCES, INC.</t>
  </si>
  <si>
    <t>LIBERTY HOUSE</t>
  </si>
  <si>
    <t>LAUNCH</t>
  </si>
  <si>
    <t>KINGSBRIDGE HEIGHTS COMMUNITY CENTER</t>
  </si>
  <si>
    <t>KELI HOUSE COMMUNITY SERVICES, INC.</t>
  </si>
  <si>
    <t>KELBERMAN CENTER, INC.</t>
  </si>
  <si>
    <t>JOB PATH, INC.</t>
  </si>
  <si>
    <t>JEWISH UNION FOUNDATION</t>
  </si>
  <si>
    <t>JEWISH COMMUNITY CENTER OF S.I.</t>
  </si>
  <si>
    <t>JEWISH BD. OF FAMILY/CHILDREN/SVCES.</t>
  </si>
  <si>
    <t>JEWEL HUMAN SERVICES, INC.</t>
  </si>
  <si>
    <t>JAWONIO, INC.</t>
  </si>
  <si>
    <t>J. M. MURRAY CENTER, INC.</t>
  </si>
  <si>
    <t>IYAHO SOCIAL SERVICES, INC.</t>
  </si>
  <si>
    <t>IT'S MY PLACE INC</t>
  </si>
  <si>
    <t>IRI: INNOVATIVE RES FOR INDEPEND, INC.</t>
  </si>
  <si>
    <t>INSTITUTE OF APPLIED HUMAN DYNAMICS</t>
  </si>
  <si>
    <t>INSTITUTE FOR COMMUNITY LIVING</t>
  </si>
  <si>
    <t>INDEPENDENT SUPPORT SERVICES</t>
  </si>
  <si>
    <t>INDEPENDENT LIVING, INC.</t>
  </si>
  <si>
    <t>INDEPENDENT LIVING ASSOCIATION, INC.</t>
  </si>
  <si>
    <t>INDEPENDENT GROUP HOME LIVING PRGRM, INC</t>
  </si>
  <si>
    <t>INCLUSIVE LINKS INC</t>
  </si>
  <si>
    <t>IN FLIGHT, INC.</t>
  </si>
  <si>
    <t>IMAGINE FOUNDATION, INC.</t>
  </si>
  <si>
    <t>IKAN, INC.</t>
  </si>
  <si>
    <t>IBERO - AMERICAN ACTION LEAGUE</t>
  </si>
  <si>
    <t>HUMANITARIAN ORG. FOR MULTICULTURAL EXP.</t>
  </si>
  <si>
    <t>HUMAN FIRST, INC</t>
  </si>
  <si>
    <t>HUMAN CARE SVCS FOR FAMILIES &amp; CHILDREN</t>
  </si>
  <si>
    <t>HILLSIDE CHILDREN'S CENTER</t>
  </si>
  <si>
    <t>HIGHER GROUND INTEGRATED HUMAN SERVICES</t>
  </si>
  <si>
    <t>HERITAGE HUMAN SERVICES, INC.</t>
  </si>
  <si>
    <t>HERITAGE FARM, INC.</t>
  </si>
  <si>
    <t>HERITAGE CHRISTIAN SERVICES, INC.</t>
  </si>
  <si>
    <t>HELPING CELEBRATE ABILITIES</t>
  </si>
  <si>
    <t>HELP ON THE WAY, INC.</t>
  </si>
  <si>
    <t>HELEN KELLER SERVICES</t>
  </si>
  <si>
    <t>HEBREW EDUCATIONAL SOCIETY</t>
  </si>
  <si>
    <t>HEAVEN'S HANDS COMMUNITY SERVICES, INC.</t>
  </si>
  <si>
    <t>HEARTSHARE WELLNESS LTD</t>
  </si>
  <si>
    <t>HEARTSHARE HUMAN SERVICES OF NEW YORK</t>
  </si>
  <si>
    <t>HEART AND SOUL SERVICES, INC.</t>
  </si>
  <si>
    <t>HEAD INJURY ASSOCIATION, INC.</t>
  </si>
  <si>
    <t>HAWTHORNE FOUNDATION, INC.</t>
  </si>
  <si>
    <t>HASC DIAGNOSTIC AND TREATMENT CNTR INC</t>
  </si>
  <si>
    <t>HASC CENTER, INC.</t>
  </si>
  <si>
    <t>HARRIS HANDS COMMUNITY SERVICES, INC.</t>
  </si>
  <si>
    <t>HARMONY SERVICES, INC.</t>
  </si>
  <si>
    <t>HAPPINESS HOUSE</t>
  </si>
  <si>
    <t>HAMASPIK OF ROCKLAND COUNTY, INC</t>
  </si>
  <si>
    <t>HAMASPIK OF ORANGE COUNTY, INC.</t>
  </si>
  <si>
    <t>HAMASPIK OF KINGS COUNTY</t>
  </si>
  <si>
    <t>HALO NETWORK INC</t>
  </si>
  <si>
    <t>HAITIAN AMERICANS U.F.P. INC.</t>
  </si>
  <si>
    <t>GUILD FOR EXCEPTIONAL CHILDREN, INC.</t>
  </si>
  <si>
    <t>GREYSTONE PROGRAMS, INC.</t>
  </si>
  <si>
    <t>GRACE FOUNDATION</t>
  </si>
  <si>
    <t>GOODWILL INDUS. OF GREATER N.Y.</t>
  </si>
  <si>
    <t>GENERAL HUMAN OUTREACH IN THE COMMUNITY</t>
  </si>
  <si>
    <t>GATEWAY HUDSON VALLEY</t>
  </si>
  <si>
    <t>GATEWAY COUNSELING CENTER, INC.</t>
  </si>
  <si>
    <t>GAN KAVOD, INC</t>
  </si>
  <si>
    <t>FAMILY RESID AND ESSENT ENTERPRISES, INC</t>
  </si>
  <si>
    <t>FAMILY ENRICHMENT NETWORK, INC.</t>
  </si>
  <si>
    <t>FAMILY AND CHILD SERVICES</t>
  </si>
  <si>
    <t>EXCEPTIONAL FAMILY RESOURCES, INC.</t>
  </si>
  <si>
    <t>EPRINE COMMUNITY SERVICES, INC.</t>
  </si>
  <si>
    <t>EPILEPSY INSTITUTE (THE)</t>
  </si>
  <si>
    <t>EPIC LONG ISLAND, INC.</t>
  </si>
  <si>
    <t>EMPOWERING PEOPLE'S INDEPENDENCE</t>
  </si>
  <si>
    <t>EMPOWER (DBA)</t>
  </si>
  <si>
    <t>ELMY'S SPECIAL SERVICES, INC.</t>
  </si>
  <si>
    <t>ELMCREST CHILDREN'S CENTER</t>
  </si>
  <si>
    <t>EIHAB HUMAN SERVICES, INC.</t>
  </si>
  <si>
    <t>EDEN II SCHOOL FOR AUTISTIC CHILDREN</t>
  </si>
  <si>
    <t>ECONOMIC OPPORTUNITY COUNCIL OF SUFFOLK</t>
  </si>
  <si>
    <t>EASTERN SUFFOLK BOCES</t>
  </si>
  <si>
    <t>EASTER SEALS NEW YORK</t>
  </si>
  <si>
    <t>EAST HARLEM COUNCIL FOR COMMUNITY IMPROV</t>
  </si>
  <si>
    <t>EAST END DISABILITY ASSOCIATES, INC.</t>
  </si>
  <si>
    <t>E. JOHN GAVRAS CENTER</t>
  </si>
  <si>
    <t>DISABLED PERSON'S ACTION ORG.</t>
  </si>
  <si>
    <t>DIRECTIONS IN INDEPENDENT LIVING INC</t>
  </si>
  <si>
    <t>DEVEREUX FOUNDATION</t>
  </si>
  <si>
    <t>DEVELOPMENTAL DISABILITIES INSTITUTE</t>
  </si>
  <si>
    <t>DELAWARE OPPORTUNITIES INC.</t>
  </si>
  <si>
    <t>DELAWARE CO. NYSARC, INC.</t>
  </si>
  <si>
    <t>DAYSTAR FOR MEDICALLY FRAGILE CHILDREN</t>
  </si>
  <si>
    <t>DAYBREAK INDEPENDENT SERVICES, INC.</t>
  </si>
  <si>
    <t>CRYSTAL RUN VILLAGE, INC.</t>
  </si>
  <si>
    <t>CREATIVE LIVING SOLUTIONS, INC.</t>
  </si>
  <si>
    <t>CREATIVE LIFESTYLES, INC.</t>
  </si>
  <si>
    <t>CRADLE BEACH CAMP</t>
  </si>
  <si>
    <t>CP ROCHESTER (DBA)</t>
  </si>
  <si>
    <t>CONSTRUCTIVE PARTNERSHIPS UNLIMITED</t>
  </si>
  <si>
    <t>COMMUNITY WORK AND INDEPENDENCE INC</t>
  </si>
  <si>
    <t>COMMUNITY SERVICES FOR EVERY1, INC.</t>
  </si>
  <si>
    <t>COMMUNITY RESOURCES STATEN ISLAND</t>
  </si>
  <si>
    <t>COMMUNITY RESOURCES &amp; SVCS FOR CHILDREN</t>
  </si>
  <si>
    <t>COMMUNITY RESOURCE CENTER FOR DD</t>
  </si>
  <si>
    <t>COMMUNITY PROGRAMS OF WJCS</t>
  </si>
  <si>
    <t>COMMUNITY OPTIONS NEW YORK, INC.</t>
  </si>
  <si>
    <t>COMMUNITY MAINSTREAMING ASSOC., INC.</t>
  </si>
  <si>
    <t>COMMUNITY LIVING CORPORATION</t>
  </si>
  <si>
    <t>COMMUNITY BASED SERVICES, INC.</t>
  </si>
  <si>
    <t>COMMUNITY ASST. RESOURCES &amp; EXTENDED SVC</t>
  </si>
  <si>
    <t>COMMUNITY ACTION F/HUMAN SERVICES, INC</t>
  </si>
  <si>
    <t>COARC</t>
  </si>
  <si>
    <t>CLINTON-ESSEX-WARREN-WASHINGTON BOCES</t>
  </si>
  <si>
    <t>CLINTON CO. NYSARC, INC.</t>
  </si>
  <si>
    <t>CITY ACCESS NEW YORK</t>
  </si>
  <si>
    <t>CITIZENS OPTIONS UNLIMITED, INC.</t>
  </si>
  <si>
    <t>CHINESE-AMERICAN PLANNING COUNCIL, INC.</t>
  </si>
  <si>
    <t>CHILDREN'S AID SOCIETY</t>
  </si>
  <si>
    <t>CHILDREN AT PLAY EARLY INTERVENTION CNTR</t>
  </si>
  <si>
    <t>CHILD &amp; FAMILY SUPPORT SERVICES</t>
  </si>
  <si>
    <t>CHEMUNG CO. NYSARC, INC.</t>
  </si>
  <si>
    <t>CHEMLU DEVELOP DISABILITY CTR INC.</t>
  </si>
  <si>
    <t>CHDFS, INC.</t>
  </si>
  <si>
    <t>CHAUTAUQUA ADULT DAY CARE CENTERS, INC.</t>
  </si>
  <si>
    <t>CHALLENGE INDUSTRIES, INC.</t>
  </si>
  <si>
    <t>CFS SELF-DIRECTED SUPPORTS, INC.</t>
  </si>
  <si>
    <t>CEREBRAL PALSY OF WESTCHESTER, INC.</t>
  </si>
  <si>
    <t>CENTRO SOCIAL LA ESPERANZA, INC.</t>
  </si>
  <si>
    <t>CENTRAL NEW YORK QUEST, INC.</t>
  </si>
  <si>
    <t>CENTER FOR RAPID RECOVERY</t>
  </si>
  <si>
    <t>CENTER FOR FAMILY SUPPORT, INC.(THE)</t>
  </si>
  <si>
    <t>CENTER FOR DISABILITY SERVICES, INC</t>
  </si>
  <si>
    <t>CENTER F/DEVELOPMENTA DISABILITIES, INC.</t>
  </si>
  <si>
    <t>CDS MONARCH, INC</t>
  </si>
  <si>
    <t>CAYUGA CENTERS</t>
  </si>
  <si>
    <t>CATTARAUGUS REHABILITATION CENTER, INC.</t>
  </si>
  <si>
    <t>CATHOLIC GUARDIAN SERVICES</t>
  </si>
  <si>
    <t>CATHOLIC CHARITIES TOMPKINS &amp; TIOGA CTY</t>
  </si>
  <si>
    <t>CATHOLIC CHARITIES OF THE DIOCESE OF ALB</t>
  </si>
  <si>
    <t>CATHOLIC CHARITIES OF STATEN ISLAND, INC</t>
  </si>
  <si>
    <t>CATHOLIC CHARITIES OF BROOME, INC</t>
  </si>
  <si>
    <t>CATHOLIC CHARITIES NEIGHBORHOOD SVCS</t>
  </si>
  <si>
    <t>CATHOLIC CHARITIES FAM AND COMM SVCS DBA</t>
  </si>
  <si>
    <t>CATH. CHARITIES OF ROCKVILLE CENTER</t>
  </si>
  <si>
    <t>CARL FENICHEL COMMUNITY SVCS, INC.</t>
  </si>
  <si>
    <t>CAREERS SUPPORT SOLUTIONS, INC.</t>
  </si>
  <si>
    <t>CARE DESIGN NY, LLC</t>
  </si>
  <si>
    <t>CARDINAL MCCLOSKEY SERVICES</t>
  </si>
  <si>
    <t>CARDINAL HAYES HOME FOR CHILDREN</t>
  </si>
  <si>
    <t>CAPABILITIES PARTNERSHIP, INC.</t>
  </si>
  <si>
    <t>CANTALICIAN CTR. FOR LEARNING INC.</t>
  </si>
  <si>
    <t>CAMPHILL HUDSON INC</t>
  </si>
  <si>
    <t>BROOKVILLE CNTR FOR CHILDREN'S SERVS INC</t>
  </si>
  <si>
    <t>BROOKLYN COMMUNITY SERVICES (DBA)</t>
  </si>
  <si>
    <t>BRAVERHOOD, LTD.</t>
  </si>
  <si>
    <t>BOCES - ST. LAWRENCE - LEWIS</t>
  </si>
  <si>
    <t>BLOCK INSTITUTE</t>
  </si>
  <si>
    <t>BIRCH FAMILY SERVICES</t>
  </si>
  <si>
    <t>BEYOND SUPPORT NETWORK (DBA)</t>
  </si>
  <si>
    <t>BATTENKILL COMMUNITY SERVICES, INC.</t>
  </si>
  <si>
    <t>AUTISM SERVICES, INC.</t>
  </si>
  <si>
    <t>ASPIRE OF WESTERN NEW YORK</t>
  </si>
  <si>
    <t>ARISE, INC.</t>
  </si>
  <si>
    <t>ARC OF GENESEE ORLEANS</t>
  </si>
  <si>
    <t>ARC JEFFERSON-ST.LAWRENCE NEW YORK (THE)</t>
  </si>
  <si>
    <t>ARC HERKIMER</t>
  </si>
  <si>
    <t>ARC HEALTH RESOURCES OF ROCKLAND, INC.</t>
  </si>
  <si>
    <t>ARC GLOW</t>
  </si>
  <si>
    <t>ANOTHER STEP, INC.</t>
  </si>
  <si>
    <t>ANIBIC, INC.</t>
  </si>
  <si>
    <t>ANDERSON CENTER SERVICES</t>
  </si>
  <si>
    <t>ALTERNATIVE LIVING GROUP</t>
  </si>
  <si>
    <t>ALEXANDRIA &amp; AKEA'S PLAYHOUSE INC</t>
  </si>
  <si>
    <t>AIM SERVICES, INC.</t>
  </si>
  <si>
    <t>AIM INDEPENDENT LIVING CENTER (DBA)</t>
  </si>
  <si>
    <t>AHRC HEALTH CARE, INC.</t>
  </si>
  <si>
    <t>AHIVIM INC</t>
  </si>
  <si>
    <t>ADVOCATES INCORPORATED</t>
  </si>
  <si>
    <t>ADVOCATES F/SVCS TO BLIND &amp; MULTI HANDIC</t>
  </si>
  <si>
    <t>ADVANCE CARE ALLIANCE OF NY, INC.</t>
  </si>
  <si>
    <t>ADAPT OF THE HUDSON VALLEY, INC.</t>
  </si>
  <si>
    <t>ADAPT COMMUNITY NETWORK (DBA)</t>
  </si>
  <si>
    <t>ACHIEVE (DBA)</t>
  </si>
  <si>
    <t>ACDS, INC.</t>
  </si>
  <si>
    <t>ACCESSCNY INC</t>
  </si>
  <si>
    <t>ACCESS: SUPPORTS FOR LIVING, INC.</t>
  </si>
  <si>
    <t>ABLE2 ENHANCING POTENTIAL, INC</t>
  </si>
  <si>
    <t>ABILITY BEYOND DISABILITY</t>
  </si>
  <si>
    <t>ABILITIES, INC.</t>
  </si>
  <si>
    <t>ABILITIES FIRST, INC</t>
  </si>
  <si>
    <t>ABBOTT HOUSE</t>
  </si>
  <si>
    <t>AABR, INC.</t>
  </si>
  <si>
    <t>A.R.C., INC.</t>
  </si>
  <si>
    <t>A.C.L.D.</t>
  </si>
  <si>
    <t>A-1 UNIVERSAL CARE, INC.</t>
  </si>
  <si>
    <t>A VERY SPECIAL PLACE, INC.</t>
  </si>
  <si>
    <t>CLINICAL SERVICES</t>
  </si>
  <si>
    <t>Provider Name</t>
  </si>
  <si>
    <t xml:space="preserve"> OPWDD Broad Service Category</t>
  </si>
  <si>
    <t>(An agency must have had at least 20 Medicaid recipients to appear on this list.)</t>
  </si>
  <si>
    <t>with Recipient Counts by Service Category</t>
  </si>
  <si>
    <t xml:space="preserve">Provider Agencies </t>
  </si>
  <si>
    <t>Table 15</t>
  </si>
  <si>
    <t>2022  Percent of Total</t>
  </si>
  <si>
    <t>2021-2022 Percent Change</t>
  </si>
  <si>
    <t>2017-2022 CAGR</t>
  </si>
  <si>
    <t>by Race Category</t>
  </si>
  <si>
    <t>by Hispanic Origin (of any race)</t>
  </si>
  <si>
    <t>by Age Group and Hispanic Origin (of any race)</t>
  </si>
  <si>
    <t>Claims</t>
  </si>
  <si>
    <t>Units</t>
  </si>
  <si>
    <t xml:space="preserve"> Avg Wght Units / Indiv</t>
  </si>
  <si>
    <t>Table S-10A</t>
  </si>
  <si>
    <t>Utilization of Certified Residential Services  (FFS &amp; MC)</t>
  </si>
  <si>
    <t>3822 - HRF/MR</t>
  </si>
  <si>
    <t>4101 - OMR STATE OPERATED ICF/DD</t>
  </si>
  <si>
    <t>Table S-10B</t>
  </si>
  <si>
    <t>Table S-10D</t>
  </si>
  <si>
    <t>Utilization of Community Habilitaiton (FFS Only)</t>
  </si>
  <si>
    <t>4742 - COMM/RES HAB; STATE; GROUP-2 INDIVIDUALS; 1/4 HR</t>
  </si>
  <si>
    <t>4768 - COM HAB; CERT FAC RESID; VIA FI; VOL; GRP; 1/4 HR</t>
  </si>
  <si>
    <t>Table S-10E</t>
  </si>
  <si>
    <t>Table S-10F</t>
  </si>
  <si>
    <t>Table S-10G</t>
  </si>
  <si>
    <t>4434 - PATH TO EMPLOYMENT; STATE; GROUP; 1/4 HR</t>
  </si>
  <si>
    <t>Table S-9H</t>
  </si>
  <si>
    <t>Table S-9I</t>
  </si>
  <si>
    <t>7454 - CSIDD-STABLE; STATE; MONTHLY</t>
  </si>
  <si>
    <t>7455 - CSIDD-MILD; STATE; MONTHLY</t>
  </si>
  <si>
    <t>7456 - CSIDD-MODERATE; STATE; MONTHLY</t>
  </si>
  <si>
    <t>7457 - CSIDD-INTENSIVE; STATE; MONTHLY</t>
  </si>
  <si>
    <t/>
  </si>
  <si>
    <t>Table S-8J'</t>
  </si>
  <si>
    <t>Table S-9J</t>
  </si>
  <si>
    <t>Table S-9K</t>
  </si>
  <si>
    <t>Agency Supported</t>
  </si>
  <si>
    <t>Budget Authority / Self Hire</t>
  </si>
  <si>
    <t>by Race and Self-Direction Type</t>
  </si>
  <si>
    <t>by Hispanic Origin (any race) and Self-Direction Type</t>
  </si>
  <si>
    <t>SD Type</t>
  </si>
  <si>
    <t>Table SD10</t>
  </si>
  <si>
    <t>2021 - 2022 % Change</t>
  </si>
  <si>
    <t>Table R11-1</t>
  </si>
  <si>
    <t>Table R12-1</t>
  </si>
  <si>
    <t>Table R11-2</t>
  </si>
  <si>
    <t>Table R12-2</t>
  </si>
  <si>
    <t>BROOME</t>
  </si>
  <si>
    <t>CAYUGA</t>
  </si>
  <si>
    <t>CHENANGO</t>
  </si>
  <si>
    <t>CLINTON</t>
  </si>
  <si>
    <t>CORTLAND</t>
  </si>
  <si>
    <t>DELAWARE</t>
  </si>
  <si>
    <t>ESSEX</t>
  </si>
  <si>
    <t>FRANKLIN</t>
  </si>
  <si>
    <t>HAMILTON</t>
  </si>
  <si>
    <t>HERKIMER</t>
  </si>
  <si>
    <t>JEFFERSON</t>
  </si>
  <si>
    <t>LEWIS</t>
  </si>
  <si>
    <t>MADISON</t>
  </si>
  <si>
    <t>ONEIDA</t>
  </si>
  <si>
    <t>ONONDAGA</t>
  </si>
  <si>
    <t>OSWEGO</t>
  </si>
  <si>
    <t>OTSEGO</t>
  </si>
  <si>
    <t>SAINT LAWRENCE</t>
  </si>
  <si>
    <t>TIOGA</t>
  </si>
  <si>
    <t>TOMPKINS</t>
  </si>
  <si>
    <t>Table R1-3</t>
  </si>
  <si>
    <t>Table R2-3</t>
  </si>
  <si>
    <t>Table R3-3</t>
  </si>
  <si>
    <t>Table R4-3</t>
  </si>
  <si>
    <t>Table R5-3</t>
  </si>
  <si>
    <t>Table R6-3</t>
  </si>
  <si>
    <t>Table R7-3</t>
  </si>
  <si>
    <t>Table R8-3</t>
  </si>
  <si>
    <t>Table R9-3</t>
  </si>
  <si>
    <t>Table R10-3</t>
  </si>
  <si>
    <t>Table R11-3</t>
  </si>
  <si>
    <t>Table R12-3</t>
  </si>
  <si>
    <t>ALBANY</t>
  </si>
  <si>
    <t>COLUMBIA</t>
  </si>
  <si>
    <t>DUTCHESS</t>
  </si>
  <si>
    <t>FULTON</t>
  </si>
  <si>
    <t>GREENE</t>
  </si>
  <si>
    <t>MONTGOMERY</t>
  </si>
  <si>
    <t>ORANGE</t>
  </si>
  <si>
    <t>PUTNAM</t>
  </si>
  <si>
    <t>RENSSELAER</t>
  </si>
  <si>
    <t>ROCKLAND</t>
  </si>
  <si>
    <t>SARATOGA</t>
  </si>
  <si>
    <t>SCHENECTADY</t>
  </si>
  <si>
    <t>SCHOHARIE</t>
  </si>
  <si>
    <t>SULLIVAN</t>
  </si>
  <si>
    <t>ULSTER</t>
  </si>
  <si>
    <t>WARREN</t>
  </si>
  <si>
    <t>WASHINGTON</t>
  </si>
  <si>
    <t>WESTCHESTER</t>
  </si>
  <si>
    <t>Table R12-4</t>
  </si>
  <si>
    <t>Table R11-4</t>
  </si>
  <si>
    <t>Table R10-4</t>
  </si>
  <si>
    <t>Table R9-4</t>
  </si>
  <si>
    <t>Table R8-4</t>
  </si>
  <si>
    <t>Table R7-4</t>
  </si>
  <si>
    <t>Table R6-4</t>
  </si>
  <si>
    <t>Table R5-4</t>
  </si>
  <si>
    <t>Table R4-4</t>
  </si>
  <si>
    <t>Table R3-4</t>
  </si>
  <si>
    <t>Table R2-4</t>
  </si>
  <si>
    <t>Table R1-4</t>
  </si>
  <si>
    <t>NEW YORK CITY</t>
  </si>
  <si>
    <t>Table R12-5</t>
  </si>
  <si>
    <t>Table R11-5</t>
  </si>
  <si>
    <t>Table R10-5</t>
  </si>
  <si>
    <t>Table R9-5</t>
  </si>
  <si>
    <t>Table R8-5</t>
  </si>
  <si>
    <t>Table R7-5</t>
  </si>
  <si>
    <t>Table R6-5</t>
  </si>
  <si>
    <t>Table R5-5</t>
  </si>
  <si>
    <t>Table R4-5</t>
  </si>
  <si>
    <t>Table R3-5</t>
  </si>
  <si>
    <t>Table R2-5</t>
  </si>
  <si>
    <t>Table R1-5</t>
  </si>
  <si>
    <t>NASSAU</t>
  </si>
  <si>
    <t>SUFFOLK</t>
  </si>
  <si>
    <t>Provider Agencies with Recipient Counts by Service Category (YE June 2022)</t>
  </si>
  <si>
    <t>Utilization of OPWDD Medicaid Services - High Level Global Trends (YE June 2017 - YE June 2022)</t>
  </si>
  <si>
    <t>Utilization of OPWDD Medicaid Services by Sex Category (YE June 2017 - YE June 2022)</t>
  </si>
  <si>
    <t xml:space="preserve">Utilization of OPWDD Medicaid Services by Age Group (YE June 2017 - YE June 2022) </t>
  </si>
  <si>
    <t>Utilization of OPWDD Medicaid Services by Primary IDD Diagnosis Category  (YE June 2017 - YE June 2022)</t>
  </si>
  <si>
    <t>Utilization of OPWDD Medicaid Services by OPWDD Geographic Region  (YE June 2017 - YE June 2022)</t>
  </si>
  <si>
    <t>Utilization of OPWDD Medicaid Services by Medicaid Type  (YE June 2017 - YE June 2022)</t>
  </si>
  <si>
    <t>Utilization of OPWDD Medicaid Services by Sector  (YE June 2017 - YE June 2022)</t>
  </si>
  <si>
    <t>Utilization of OPWDD Medicaid Services by OPWDD Service Category  (YE June 2017 - YE June 2022)</t>
  </si>
  <si>
    <t>Utilization of OPWDD Medicaid Services by OPWDD Service Category and Service  (YE June 2017 - YE June 2022)</t>
  </si>
  <si>
    <t>Utilization of OPWDD Medicaid Services funded through Managed Care  (YE June 2017 - YE June 2022)</t>
  </si>
  <si>
    <t>Utilization of Institutional Services by Age Group (FFS&amp;MC) (YE June 2017 - YE June 2022)</t>
  </si>
  <si>
    <t>Utilization of Institutional Services by Sex Category (FFS&amp;MC) (YE June 2017 - YE June 2022)</t>
  </si>
  <si>
    <t>Utilization of Institutional Services by OPWDD Region (FFS&amp;MC) (YE June 2017 - YE June 2022)</t>
  </si>
  <si>
    <t>Utilization of Institutional Services by Primary IDD Diagnosis Category (FFS&amp;MC) (YE June 2017 - YE June 2022)</t>
  </si>
  <si>
    <t>Utilization of Institutional Services by Sector (FFS&amp;MC) (YE June 2017 - YE June 2022)</t>
  </si>
  <si>
    <t>Utilization of Institutional Services by Service Description and Utilization Metric (FFS Only) (YE June 2017 - YE June 2022)</t>
  </si>
  <si>
    <t>Utilization of Certified Residential Services by Age Group (FFS&amp;MC) (YE June 2017 - YE June 2022)</t>
  </si>
  <si>
    <t>Utilization of Certified Residential Services by Sex Category (FFS&amp;MC) (YE June 2017 - YE June 2022)</t>
  </si>
  <si>
    <t>Utilization of Certified Residential Services by OPWDD Region (FFS&amp;MC) (YE June 2017 - YE June 2022)</t>
  </si>
  <si>
    <t>Utilization of Certified Residential Services by Primary IDD Diagnosis Category (FFS&amp;MC) (YE June 2017 - YE June 2022)</t>
  </si>
  <si>
    <t>Utilization of Certified Residential Services by Sector (FFS&amp;MC) (YE June 2017 - YE June 2022)</t>
  </si>
  <si>
    <t>Utilization of Certified Residential Services by Service Description and Utilization Metric (FFS Only) (YE June 2017 - YE June 2022)</t>
  </si>
  <si>
    <t>Utilization of Structured Day Programs by Age Group (FFS&amp;MC) (YE June 2017 - YE June 2022)</t>
  </si>
  <si>
    <t>Utilization of Structured Day Programs by Sex Category (FFS&amp;MC) (YE June 2017 - YE June 2022)</t>
  </si>
  <si>
    <t>Utilization of Structured Day Programs by OPWDD Region (FFS&amp;MC) (YE June 2017 - YE June 2022)</t>
  </si>
  <si>
    <t>Utilization of Structured Day Programs by Primary IDD Diagnosis Category (FFS&amp;MC) (YE June 2017 - YE June 2022)</t>
  </si>
  <si>
    <t>Utilization of Structured Day Programs by Sector (FFS&amp;MC) (YE June 2017 - YE June 2022)</t>
  </si>
  <si>
    <t>Utilization of Structured Day Programs by Service Description and Utilization Metric (FFS Only) (YE June 2017 - YE June 2022)</t>
  </si>
  <si>
    <t>Utilization of Community Habilitation by Age Group (FFS&amp;MC) (YE June 2017 - YE June 2022)</t>
  </si>
  <si>
    <t>Utilization of Community Habilitation by Sex Category (FFS&amp;MC) (YE June 2017 - YE June 2022)</t>
  </si>
  <si>
    <t>Utilization of Community Habilitation by OPWDD Region (FFS&amp;MC) (YE June 2017 - YE June 2022)</t>
  </si>
  <si>
    <t>Utilization of Community Habilitation by Primary IDD Diagnosis Category (FFS&amp;MC) (YE June 2017 - YE June 2022)</t>
  </si>
  <si>
    <t>Utilization of Community Habilitation by Sector (FFS&amp;MC) (YE June 2017 - YE June 2022)</t>
  </si>
  <si>
    <t>Utilization of Community Habilitation by Service Description and Utilization Metric (FFS Only) (YE June 2017 - YE June 2022)</t>
  </si>
  <si>
    <t>Utilization of Care Coordination by Age Group (FFS&amp;MC) (YE June 2017 - YE June 2022)</t>
  </si>
  <si>
    <t>Utilization of Care Coordination by Sex Category (FFS&amp;MC) (YE June 2017 - YE June 2022)</t>
  </si>
  <si>
    <t>Utilization of Care Coordination by OPWDD Region (FFS&amp;MC) (YE June 2017 - YE June 2022)</t>
  </si>
  <si>
    <t>Utilization of Care Coordination by Primary IDD Diagnosis Category (FFS&amp;MC) (YE June 2017 - YE June 2022)</t>
  </si>
  <si>
    <t>Utilization of Care Coordination by Sector (FFS&amp;MC) (YE June 2017 - YE June 2022)</t>
  </si>
  <si>
    <t>Utilization of Care Coordination by Service Description and Utilization Metric (FFS Only) (YE June 2017 - YE June 2022)</t>
  </si>
  <si>
    <t>Utilization of Respite Services by Age Group (FFS&amp;MC) (YE June 2017 - YE June 2022)</t>
  </si>
  <si>
    <t>Utilization of Respite Services by Sex Category (FFS&amp;MC) (YE June 2017 - YE June 2022)</t>
  </si>
  <si>
    <t>Utilization of Respite Services by OPWDD Region (FFS&amp;MC) (YE June 2017 - YE June 2022)</t>
  </si>
  <si>
    <t>Utilization of Respite Services by Primary IDD Diagnosis Category (FFS&amp;MC) (YE June 2017 - YE June 2022)</t>
  </si>
  <si>
    <t>Utilization of Respite Services by Sector (FFS&amp;MC) (YE June 2017 - YE June 2022)</t>
  </si>
  <si>
    <t>Utilization of Respite Services by Service Description and Utilization Metric (FFS Only) (YE June 2017 - YE June 2022)</t>
  </si>
  <si>
    <t>Utilization of Employment Supports by Age Group (FFS&amp;MC) (YE June 2017 - YE June 2022)</t>
  </si>
  <si>
    <t>Utilization of Employment Supports by Sex Category (FFS&amp;MC) (YE June 2017 - YE June 2022)</t>
  </si>
  <si>
    <t>Utilization of Employment Supports by OPWDD Region (FFS&amp;MC) (YE June 2017 - YE June 2022)</t>
  </si>
  <si>
    <t>Utilization of Employment Supports by Primary IDD Diagnosis Category (FFS&amp;MC) (YE June 2017 - YE June 2022)</t>
  </si>
  <si>
    <t>Utilization of Employment Supports by Sector (FFS&amp;MC) (YE June 2017 - YE June 2022)</t>
  </si>
  <si>
    <t>Utilization of Employment Supports by Service Description and Utilization Metric (FFS Only) (YE June 2017 - YE June 2022)</t>
  </si>
  <si>
    <t>Utilization of Self-Direction Supports by Age Group (FFS&amp;MC) (YE June 2017 - YE June 2022)</t>
  </si>
  <si>
    <t>Utilization of Self-Direction Supports by Sex Category (FFS&amp;MC) (YE June 2017 - YE June 2022)</t>
  </si>
  <si>
    <t>Utilization of Self-Direction Supports by OPWDD Region (FFS&amp;MC) (YE June 2017 - YE June 2022)</t>
  </si>
  <si>
    <t>Utilization of Self-Direction Supports by Primary IDD Diagnosis Category (FFS&amp;MC) (YE June 2017 - YE June 2022)</t>
  </si>
  <si>
    <t>Utilization of Self-Direction Supports by Sector (FFS&amp;MC) (YE June 2017 - YE June 2022)</t>
  </si>
  <si>
    <t>Utilization of Self-Direction Supports by Service Description and Utilization Metric (FFS Only) (YE June 2017 - YE June 2022)</t>
  </si>
  <si>
    <t>Utilization of Clinical Supports by Age Group (FFS&amp;MC) (YE June 2017 - YE June 2022)</t>
  </si>
  <si>
    <t>Utilization of Clinical Supports by Sex Category (FFS&amp;MC) (YE June 2017 - YE June 2022)</t>
  </si>
  <si>
    <t>Utilization of Clinical Supports by OPWDD Region (FFS&amp;MC) (YE June 2017 - YE June 2022)</t>
  </si>
  <si>
    <t>Utilization of Clinical Supports by Primary IDD Diagnosis Category (FFS&amp;MC) (YE June 2017 - YE June 2022)</t>
  </si>
  <si>
    <t>Utilization of Clinical Supports by Sector (FFS&amp;MC) (YE June 2017 - YE June 2022)</t>
  </si>
  <si>
    <t>Utilization of Clinical Supports by Service Description and Utilization Metric (FFS Only) (YE June 2017 - YE June 2022)</t>
  </si>
  <si>
    <t>Utilization of Other Supports and Services by Age Group (FFS&amp;MC) (YE June 2017 - YE June 2022)</t>
  </si>
  <si>
    <t>Utilization of Other Supports and Services by Sex Category (FFS&amp;MC) (YE June 2017 - YE June 2022)</t>
  </si>
  <si>
    <t>Utilization of Other Supports and Services by OPWDD Region (FFS&amp;MC) (YE June 2017 - YE June 2022)</t>
  </si>
  <si>
    <t>Utilization of Other Supports and Services by Primary IDD Diagnosis Category (FFS&amp;MC) (YE June 2017 - YE June 2022)</t>
  </si>
  <si>
    <t>Utilization of Other Supports and Services by Sector (FFS&amp;MC) (YE June 2017 - YE June 2022)</t>
  </si>
  <si>
    <t>Utilization of Other Supports and Services by Service Description and Utilization Metric (FFS Only) (YE June 2017 - YE June 2022)</t>
  </si>
  <si>
    <t>Utilization of Managed Care by Age Group (FFS&amp;MC) (YE June 2017 - YE June 2022)</t>
  </si>
  <si>
    <t>Utilization of Managed Care by Sex Category (FFS&amp;MC) (YE June 2017 - YE June 2022)</t>
  </si>
  <si>
    <t>Utilization of Managed Care by OPWDD Region (FFS&amp;MC) (YE June 2017 - YE June 2022)</t>
  </si>
  <si>
    <t>Utilization of Managed Care by Primary IDD Diagnosis Category (FFS&amp;MC) (YE June 2017 - YE June 2022)</t>
  </si>
  <si>
    <t>Utilization of Managed Care by Sector (FFS&amp;MC) (YE June 2017 - YE June 2022)</t>
  </si>
  <si>
    <t>Utilization of Managed Care by Service Description and Utilization Metric (FFS Only) (YE June 2017 - YE June 2022)</t>
  </si>
  <si>
    <t>Utilization of Self-Directed Services by Self-Direction Type and Service (FFS&amp;MC) (YE June 2017 - YE June 2022)</t>
  </si>
  <si>
    <t>Utilization of Self-Directed Services by Self-Direction Type and Medicaid Type (FFS&amp;MC) (YE June 2017 - YE June 2022)</t>
  </si>
  <si>
    <t>Utilization of Self-Directed Services by OPWDD Region and Self-Direction Type (FFS&amp;MC) (YE June 2017 - YE June 2022)</t>
  </si>
  <si>
    <t>Utilization of Self-Directed Services by Age Group and Self-Direction Type (FFS&amp;MC) (YE June 2017 - YE June 2022)</t>
  </si>
  <si>
    <t>Utilization of Self-Directed Services by Primary IDD Diagnosis Category and Self-Direction Type (FFS&amp;MC) (YE June 2017 - YE June 2022)</t>
  </si>
  <si>
    <t>Utilization of Self-Directed Services by Self-Direction Type and Service (FFS Only) (YE June 2017 - YE June 2022)</t>
  </si>
  <si>
    <t>Utilization of OPWDD Medicaid Services in Region One - High Level Global Trends (YE June 2017 - YE June 2022)</t>
  </si>
  <si>
    <t>Utilization of OPWDD Medicaid Services in Region One by Sex Category (YE June 2017 - YE June 2022)</t>
  </si>
  <si>
    <t xml:space="preserve">Utilization of OPWDD Medicaid Services in Region One by Age Group (YE June 2017 - YE June 2022) </t>
  </si>
  <si>
    <t>Utilization of OPWDD Medicaid Services in Region One by Primary IDD Diagnosis Category  (YE June 2017 - YE June 2022)</t>
  </si>
  <si>
    <t>Utilization of OPWDD Medicaid Services in Region One by Medicaid Type  (YE June 2017 - YE June 2022)</t>
  </si>
  <si>
    <t>Utilization of OPWDD Medicaid Services in Region One by Sector  (YE June 2017 - YE June 2022)</t>
  </si>
  <si>
    <t>Utilization of OPWDD Medicaid Services in Region One by OPWDD Service Category  (YE June 2017 - YE June 2022)</t>
  </si>
  <si>
    <t>Utilization of OPWDD Medicaid Services in Region One by OPWDD Service Category and Service  (YE June 2017 - YE June 2022)</t>
  </si>
  <si>
    <t>Utilization of OPWDD Medicaid Services in Region One by Recipient County  (YE June 2017 - YE June 2022)</t>
  </si>
  <si>
    <t>Utilization of OPWDD Medicaid Services in Region Two - High Level Global Trends (YE June 2017 - YE June 2022)</t>
  </si>
  <si>
    <t>Utilization of OPWDD Medicaid Services in Region Two by Sex Category (YE June 2017 - YE June 2022)</t>
  </si>
  <si>
    <t xml:space="preserve">Utilization of OPWDD Medicaid Services in Region Two by Age Group (YE June 2017 - YE June 2022) </t>
  </si>
  <si>
    <t>Utilization of OPWDD Medicaid Services in Region Two by Primary IDD Diagnosis Category  (YE June 2017 - YE June 2022)</t>
  </si>
  <si>
    <t>Utilization of OPWDD Medicaid Services in Region Two by Medicaid Type  (YE June 2017 - YE June 2022)</t>
  </si>
  <si>
    <t>Utilization of OPWDD Medicaid Services in Region Two by Sector  (YE June 2017 - YE June 2022)</t>
  </si>
  <si>
    <t>Utilization of OPWDD Medicaid Services in Region Two by OPWDD Service Category  (YE June 2017 - YE June 2022)</t>
  </si>
  <si>
    <t>Utilization of OPWDD Medicaid Services in Region Two by OPWDD Service Category and Service  (YE June 2017 - YE June 2022)</t>
  </si>
  <si>
    <t>Utilization of OPWDD Medicaid Services in Region Two by Recipient County  (YE June 2017 - YE June 2022)</t>
  </si>
  <si>
    <t>Utilization of OPWDD Medicaid Services in Region Three - High Level Global Trends (YE June 2017 - YE June 2022)</t>
  </si>
  <si>
    <t>Utilization of OPWDD Medicaid Services in Region Three by Sex Category (YE June 2017 - YE June 2022)</t>
  </si>
  <si>
    <t xml:space="preserve">Utilization of OPWDD Medicaid Services in Region Three by Age Group (YE June 2017 - YE June 2022) </t>
  </si>
  <si>
    <t>Utilization of OPWDD Medicaid Services in Region Three by Primary IDD Diagnosis Category  (YE June 2017 - YE June 2022)</t>
  </si>
  <si>
    <t>Utilization of OPWDD Medicaid Services in Region Three by Medicaid Type  (YE June 2017 - YE June 2022)</t>
  </si>
  <si>
    <t>Utilization of OPWDD Medicaid Services in Region Three by Sector  (YE June 2017 - YE June 2022)</t>
  </si>
  <si>
    <t>Utilization of OPWDD Medicaid Services in Region Three by OPWDD Service Category  (YE June 2017 - YE June 2022)</t>
  </si>
  <si>
    <t>Utilization of OPWDD Medicaid Services in Region Three by OPWDD Service Category and Service  (YE June 2017 - YE June 2022)</t>
  </si>
  <si>
    <t>Utilization of OPWDD Medicaid Services in Region Three by Recipient County  (YE June 2017 - YE June 2022)</t>
  </si>
  <si>
    <t>Utilization of OPWDD Medicaid Services in Region Four - High Level Global Trends (YE June 2017 - YE June 2022)</t>
  </si>
  <si>
    <t>Utilization of OPWDD Medicaid Services in Region Four by Sex Category (YE June 2017 - YE June 2022)</t>
  </si>
  <si>
    <t xml:space="preserve">Utilization of OPWDD Medicaid Services in Region Four by Age Group (YE June 2017 - YE June 2022) </t>
  </si>
  <si>
    <t>Utilization of OPWDD Medicaid Services in Region Four by Primary IDD Diagnosis Category  (YE June 2017 - YE June 2022)</t>
  </si>
  <si>
    <t>Utilization of OPWDD Medicaid Services in Region Four by Medicaid Type  (YE June 2017 - YE June 2022)</t>
  </si>
  <si>
    <t>Utilization of OPWDD Medicaid Services in Region Four by Sector  (YE June 2017 - YE June 2022)</t>
  </si>
  <si>
    <t>Utilization of OPWDD Medicaid Services in Region Four by OPWDD Service Category  (YE June 2017 - YE June 2022)</t>
  </si>
  <si>
    <t>Utilization of OPWDD Medicaid Services in Region Four by OPWDD Service Category and Service  (YE June 2017 - YE June 2022)</t>
  </si>
  <si>
    <t>Utilization of OPWDD Medicaid Services in Region Four by Recipient County  (YE June 2017 - YE June 2022)</t>
  </si>
  <si>
    <t>Utilization of OPWDD Medicaid Services in Region Five - High Level Global Trends (YE June 2017 - YE June 2022)</t>
  </si>
  <si>
    <t>Utilization of OPWDD Medicaid Services in Region Five by Sex Category (YE June 2017 - YE June 2022)</t>
  </si>
  <si>
    <t xml:space="preserve">Utilization of OPWDD Medicaid Services in Region Five by Age Group (YE June 2017 - YE June 2022) </t>
  </si>
  <si>
    <t>Utilization of OPWDD Medicaid Services in Region Five by Primary IDD Diagnosis Category  (YE June 2017 - YE June 2022)</t>
  </si>
  <si>
    <t>Utilization of OPWDD Medicaid Services in Region Five by Medicaid Type  (YE June 2017 - YE June 2022)</t>
  </si>
  <si>
    <t>Utilization of OPWDD Medicaid Services in Region Five by Sector  (YE June 2017 - YE June 2022)</t>
  </si>
  <si>
    <t>Utilization of OPWDD Medicaid Services in Region Five by OPWDD Service Category  (YE June 2017 - YE June 2022)</t>
  </si>
  <si>
    <t>Utilization of OPWDD Medicaid Services in Region Five by OPWDD Service Category and Service  (YE June 2017 - YE June 2022)</t>
  </si>
  <si>
    <t>Utilization of OPWDD Medicaid Services in Region Five by Recipient County  (YE June 2017 - YE June 2022)</t>
  </si>
  <si>
    <t>Utilization of OPWDD Medicaid Services by ISPM Score  (YE June 2022)</t>
  </si>
  <si>
    <t>Utilization of OPWDD Medicaid Services by Age Group and ISPM Score  (YE June 2022)</t>
  </si>
  <si>
    <t>Utilization of OPWDD Medicaid Services by Age Group and Race Category  (YE June 2022)</t>
  </si>
  <si>
    <t>Utilization of OPWDD Medicaid Services by Age Group and Hispanic Origin (of any race)  (YE June 2022)</t>
  </si>
  <si>
    <t>Utilization of Institutional Services by Service Description and Rate Code (FFS Only) (YE June 2022)</t>
  </si>
  <si>
    <t>Utilization of Institutional Services by ISPM Score (FFS Only) (YE June 2022)</t>
  </si>
  <si>
    <t>Utilization of Certified Residential Services by Service Description and Rate Code (FFS Only) (YE June 2022)</t>
  </si>
  <si>
    <t>Utilization of Certified Residential Services by ISPM Score (FFS Only) (YE June 2022)</t>
  </si>
  <si>
    <t>Utilization of Structured Day Programs by Service Description and Rate Code (FFS Only) (YE June 2022)</t>
  </si>
  <si>
    <t>Utilization of Structured Day Programs by ISPM Score (FFS Only) (YE June 2022)</t>
  </si>
  <si>
    <t>Utilization of Community Habilitation by Service Description and Rate Code (FFS Only) (YE June 2022)</t>
  </si>
  <si>
    <t>Utilization of Community Habilitation by ISPM Score (FFS Only) (YE June 2022)</t>
  </si>
  <si>
    <t>Utilization of Care Coordination by Service Description and Rate Code (FFS Only) (YE June 2022)</t>
  </si>
  <si>
    <t>Utilization of Care Coordination by ISPM Score (FFS Only) (YE June 2022)</t>
  </si>
  <si>
    <t>Utilization of Respite Services by Service Description and Rate Code (FFS Only) (YE June 2022)</t>
  </si>
  <si>
    <t>Utilization of Respite Services by ISPM Score (FFS Only) (YE June 2022)</t>
  </si>
  <si>
    <t>Utilization of Employment Supports by Service Description and Rate Code (FFS Only) (YE June 2022)</t>
  </si>
  <si>
    <t>Utilization of Employment Supports by ISPM Score (FFS Only) (YE June 2022)</t>
  </si>
  <si>
    <t>Utilization of Self-Direction Supports by Service Description and Rate Code (FFS Only) (YE June 2022)</t>
  </si>
  <si>
    <t>Utilization of Clinical Supports by Service Description and Rate Code (FFS Only) (YE June 2022)</t>
  </si>
  <si>
    <t>Utilization of Other Supports and Services by Service Description and Rate Code (FFS Only) (YE June 2022)</t>
  </si>
  <si>
    <t>Utilization of Managed Care by Service Description and Rate Code (FFS Only) (YE June 2022)</t>
  </si>
  <si>
    <t>Utilization of Self-Directed Services by ISPM Score (FFS&amp;MC) (YE June 2022)</t>
  </si>
  <si>
    <t>Utilization of Self-Directed Services by Self-Direction Type, Service and Utilization Metric (FFS Only) (YE June 2022)</t>
  </si>
  <si>
    <t>S10A</t>
  </si>
  <si>
    <t>Utilization of Institutional Services by Race Category (FFS&amp;MC) (YE June 2017 - YE June 2022)</t>
  </si>
  <si>
    <t>Utilization of Institutional Services by Hispanic Origin (of any race) (FFS&amp;MC) (YE June 2017 - YE June 2022)</t>
  </si>
  <si>
    <t>Utilization of Certified Residential Services by Race Category (FFS&amp;MC) (YE June 2017 - YE June 2022)</t>
  </si>
  <si>
    <t>Utilization of Certified Residential Services by Hispanic Origin (of any race) (FFS&amp;MC) (YE June 2017 - YE June 2022)</t>
  </si>
  <si>
    <t>S10B</t>
  </si>
  <si>
    <t>Utilization of Structured Day Programs by Race Category (FFS&amp;MC) (YE June 2017 - YE June 2022)</t>
  </si>
  <si>
    <t>Utilization of Structured Day Programs by Hispanic Origin (of any race) (FFS&amp;MC) (YE June 2017 - YE June 2022)</t>
  </si>
  <si>
    <t>S10C</t>
  </si>
  <si>
    <t>Utilization of Community Habilitation by Race Category (FFS&amp;MC) (YE June 2017 - YE June 2022)</t>
  </si>
  <si>
    <t>Utilization of Community Habilitation by Hispanic Origin (of any race) (FFS&amp;MC) (YE June 2017 - YE June 2022)</t>
  </si>
  <si>
    <t>S10D</t>
  </si>
  <si>
    <t>Utilization of Care Coordination by Race Category (FFS&amp;MC) (YE June 2017 - YE June 2022)</t>
  </si>
  <si>
    <t>Utilization of Care Coordination by Hispanic Origin (of any race) (FFS&amp;MC) (YE June 2017 - YE June 2022)</t>
  </si>
  <si>
    <t>S10E</t>
  </si>
  <si>
    <t>Utilization of Respite Services by Race Category (FFS&amp;MC) (YE June 2017 - YE June 2022)</t>
  </si>
  <si>
    <t>Utilization of Respite Services by Hispanic Origin (of any race) (FFS&amp;MC) (YE June 2017 - YE June 2022)</t>
  </si>
  <si>
    <t>S10F</t>
  </si>
  <si>
    <t>S10G</t>
  </si>
  <si>
    <t>Utilization of Employment Supports by Race Category (FFS&amp;MC) (YE June 2017 - YE June 2022)</t>
  </si>
  <si>
    <t>Utilization of Employment Supports by Hispanic Origin (of any race) (FFS&amp;MC) (YE June 2017 - YE June 2022)</t>
  </si>
  <si>
    <t>Utilization of Self-Direction Supports by Race Category (FFS&amp;MC) (YE June 2017 - YE June 2022)</t>
  </si>
  <si>
    <t>Utilization of Self-Direction Supports by Hispanic Origin (of any race) (FFS&amp;MC) (YE June 2017 - YE June 2022)</t>
  </si>
  <si>
    <t>S9H</t>
  </si>
  <si>
    <t>Utilization of Clinical Supports by Race Category (FFS&amp;MC) (YE June 2017 - YE June 2022)</t>
  </si>
  <si>
    <t>Utilization of Clinical Supports by Hispanic Origin (of any race) (FFS&amp;MC) (YE June 2017 - YE June 2022)</t>
  </si>
  <si>
    <t>S9I</t>
  </si>
  <si>
    <t>Utilization of Other Supports and Services by Race Category (FFS&amp;MC) (YE June 2017 - YE June 2022)</t>
  </si>
  <si>
    <t>Utilization of Other Supports and Services by Hispanic Origin (of any race) (FFS&amp;MC) (YE June 2017 - YE June 2022)</t>
  </si>
  <si>
    <t>S9J</t>
  </si>
  <si>
    <t>Utilization of Managed Care by Race Category (FFS&amp;MC) (YE June 2017 - YE June 2022)</t>
  </si>
  <si>
    <t>Utilization of Managed Care by Hispanic Origin (of any race) (FFS&amp;MC) (YE June 2017 - YE June 2022)</t>
  </si>
  <si>
    <t>S9K</t>
  </si>
  <si>
    <t>SD10</t>
  </si>
  <si>
    <t>Utilization of Self-Directed Services by Race Category and Self-Direction Type (FFS&amp;MC) (YE June 2017 - YE June 2022)</t>
  </si>
  <si>
    <t>Utilization of Self-Directed Services by Hispanic Origin and Self-Direction Type (FFS&amp;MC) (YE June 2017 - YE June 2022)</t>
  </si>
  <si>
    <t>Utilization of OPWDD Medicaid Services in Region One by Age Group and Race Category  (YE June 2022)</t>
  </si>
  <si>
    <t>Utilization of OPWDD Medicaid Services in Region One by Age Group and Hispanic Origin (of any race) (YE June 2022)</t>
  </si>
  <si>
    <t>R11-1</t>
  </si>
  <si>
    <t>R12-1</t>
  </si>
  <si>
    <t>Provider Agencies in Region One with Recipient Counts by Service Category (YE June 2022)</t>
  </si>
  <si>
    <t>R12-2</t>
  </si>
  <si>
    <t>Provider Agencies in Region Two with Recipient Counts by Service Category (YE June 2022)</t>
  </si>
  <si>
    <t>R11-2</t>
  </si>
  <si>
    <t>Utilization of OPWDD Medicaid Services in Region Two by Age Group and Race Category  (YE June 2022)</t>
  </si>
  <si>
    <t>Utilization of OPWDD Medicaid Services in Region Two by Age Group and Hispanic Origin (of any race)  (YE June 2022)</t>
  </si>
  <si>
    <t>Utilization of OPWDD Medicaid Services in Region Three by Age Group and Race Category  (YE June 2022)</t>
  </si>
  <si>
    <t>Utilization of OPWDD Medicaid Services in Region Three by Age Group and Hispanic Origin (of any race)  (YE June 2022)</t>
  </si>
  <si>
    <t>R11-3</t>
  </si>
  <si>
    <t>R12-3</t>
  </si>
  <si>
    <t>Provider Agencies in Region Three with Recipient Counts by Service Category (YE June 2022)</t>
  </si>
  <si>
    <t>Utilization of OPWDD Medicaid Services in Region Four by Age Group and Race Category  (YE June 2022)</t>
  </si>
  <si>
    <t>Utilization of OPWDD Medicaid Services in Region Four by Age Group and Hispanic Origin  (YE June 2022)</t>
  </si>
  <si>
    <t>R11-4</t>
  </si>
  <si>
    <t>R12-4</t>
  </si>
  <si>
    <t>Provider Agencies in Region Four with Recipient Counts by Service Category (YE June 2022)</t>
  </si>
  <si>
    <t>Utilization of OPWDD Medicaid Services in Region Five by Age Group and Race Category  (YE June 2022)</t>
  </si>
  <si>
    <t>Utilization of OPWDD Medicaid Services in Region Five by Age Group and Hispanic Origin (of any race)  (YE June 2022)</t>
  </si>
  <si>
    <t>R11-5</t>
  </si>
  <si>
    <t>R12-5</t>
  </si>
  <si>
    <t>Provider Agencies in Region Five with Recipient Counts by Service Category (YE June 2022)</t>
  </si>
  <si>
    <r>
      <t>Sourcing:</t>
    </r>
    <r>
      <rPr>
        <sz val="11"/>
        <color rgb="FF000000"/>
        <rFont val="Calibri"/>
        <family val="2"/>
        <scheme val="minor"/>
      </rPr>
      <t xml:space="preserve">   The primary source of information provided in this data book was the New York State Department of Health Medicaid Data Warehouse.  This includes amounts paid, service units purchased, counts of unique individuals served and most recipient demographics such as sex, age, county, and ethnicity.  The OPWDD Tracking and Billing System (TABS) was used to provide supplemental information such as Primary Intellectual/Developmental Disability Diagnosis Category and Individualized Services Planning Model (ISPM) scores, which is a measure of acuity/service intensity.  TABS was also used to clarify geographic county assignments when sufficient data was unavailable within Medicaid (see Note 9 below).  The data was extracted April 10, 2023.   </t>
    </r>
  </si>
  <si>
    <r>
      <rPr>
        <b/>
        <sz val="11"/>
        <color theme="1"/>
        <rFont val="Calibri"/>
        <family val="2"/>
        <scheme val="minor"/>
      </rPr>
      <t>Sex Categories:</t>
    </r>
    <r>
      <rPr>
        <sz val="11"/>
        <color theme="1"/>
        <rFont val="Calibri"/>
        <family val="2"/>
        <scheme val="minor"/>
      </rPr>
      <t xml:space="preserve">  Sex category information available within Medicaid and TABS is currently limited to biological sex as determined at birth.  In the future, OPWDD may also be able to report on broader gender identity categories.  For a variety of reasons, a very small number of individuals and their claims could not be assigned to a sex category.  The value of claims associated for such unassigned individuals in Year Ending June 2017 was $1,344.   There were no claims associated with an unassigned sex during the period YE June 2018 to YE June 2022.</t>
    </r>
  </si>
  <si>
    <r>
      <t>Region/County:</t>
    </r>
    <r>
      <rPr>
        <sz val="11"/>
        <color rgb="FF000000"/>
        <rFont val="Calibri"/>
        <family val="2"/>
        <scheme val="minor"/>
      </rPr>
      <t xml:space="preserve">  For the purposes of these reports, an individual was first assigned a single county for each service month based on local Medicaid district.  New York City acts as a unitary local Medicaid district and, therefore, break-out for each New York City borough (county) are not available in this dataset.  OPWDD itself acts as a Medicaid districts for certain individuals (District 98).   For individuals in District 98, county was assigned based on the county associated with their certified residential placement.   For individuals in District 98 without a current certified residential placement, the county of residence (as last reported to OPWDD TABS) was used.  Assignments to OPWDD regions were then made based on county assignment.   Region One:  Allegany, Cattaraugus, Chautauqua, Chemung, Erie, Genesee, Livingston, Monroe, Niagara, Ontario, Orleans, Schuyler, Seneca, Steuben, Wayne, Wyoming, and Yates counties.  Region Two: Broome, Cayuga, Chenango, Clinton, Cortland, Delaware, Essex, Franklin, Hamilton, Herkimer, Jefferson, Lewis, Madison, Oneida, Onondaga, Oswego, Otsego, Saint Lawrence, Tioga, and Tompkins counties.  Region Three: Albany, Columbia, Dutchess, Fulton, Greene, Montgomery, Orange, Putnam, Rensselaer, Rockland, Saratoga, Schenectady, Schoharie, Sullivan, Ulster, Warren, Washington, and Westchester counties.  Region Four: The five boroughs of New York City.  Region Five:  Nassau and Suffolk counties.   For a variety of reasons, a very small number of individuals and their claims could not be assigned to a specific geographic county.  The value of claims associated for such unassigned individuals by Years Ending June was: 2017 - $392; 2018 - $365; 2019 - $1,107; 2020 - $475, 2021- $559, and 2022 - $0.   Please note that geographic assignments are made for each specific service month.  Hence, an individual who changed residences may contribute toward the recipient counts of more than one county and more than one region over the course of a twelve-month reporting period.</t>
    </r>
  </si>
  <si>
    <r>
      <t>ISPM Scores:</t>
    </r>
    <r>
      <rPr>
        <sz val="11"/>
        <color rgb="FF000000"/>
        <rFont val="Calibri"/>
        <family val="2"/>
        <scheme val="minor"/>
      </rPr>
      <t xml:space="preserve">  ISPM stands for Individualized Services Planning Model.  The ISPM score is used to describe acuity or "difficulty of care" or required intensity of services.   It describes individuals along two dimensions: (1) the frequency and intensity of behavioral challenges (low/high) and (2) the intensity of direct support and care assistance needs (low/medium/high).  The ISPM is derived from the DDP-2 assessment instrument.   Data presented in this data book are based upon the last DDP-2 assessment filed in the OPWDD TABS system at the time of data extraction (April 10, 2023).   OPWDD is in midst of a multi-year project to transition to an improved and more comprehensive assessment instrument called the Coordinated Assessment System (CAS).</t>
    </r>
  </si>
  <si>
    <t>Additional Note:  Figures above include individuals in FIDA-IDD managed care plan who receive care coordination through their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</si>
</sst>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3" formatCode="_(* #,##0.00_);_(* \(#,##0.00\);_(* &quot;-&quot;??_);_(@_)"/>
    <numFmt numFmtId="164" formatCode="&quot;$&quot;#,##0;\(&quot;$&quot;#,##0\)"/>
    <numFmt numFmtId="165" formatCode="0.0%"/>
    <numFmt numFmtId="166" formatCode="&quot;$&quot;#,##0"/>
    <numFmt numFmtId="167" formatCode="[$$-409]#,##0.00;\([$$-409]#,##0.00\)"/>
    <numFmt numFmtId="168" formatCode="&quot;$&quot;#,##0.00;\(&quot;$&quot;#,##0.00\)"/>
    <numFmt numFmtId="169" formatCode="_(* #,##0_);_(* \(#,##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14"/>
      <color theme="1"/>
      <name val="Calibri"/>
      <family val="2"/>
      <scheme val="minor"/>
    </font>
    <font>
      <b/>
      <u/>
      <sz val="11"/>
      <color theme="1"/>
      <name val="Calibri"/>
      <family val="2"/>
      <scheme val="minor"/>
    </font>
    <font>
      <b/>
      <i/>
      <sz val="11"/>
      <color theme="1"/>
      <name val="Calibri"/>
      <family val="2"/>
      <scheme val="minor"/>
    </font>
    <font>
      <b/>
      <sz val="18"/>
      <color rgb="FF333333"/>
      <name val="Arial"/>
      <family val="2"/>
    </font>
    <font>
      <b/>
      <u/>
      <sz val="12"/>
      <color rgb="FF333333"/>
      <name val="Arial"/>
      <family val="2"/>
    </font>
    <font>
      <u/>
      <sz val="11"/>
      <color theme="1"/>
      <name val="Calibri"/>
      <family val="2"/>
      <scheme val="minor"/>
    </font>
    <font>
      <sz val="12"/>
      <color rgb="FF333333"/>
      <name val="Arial"/>
      <family val="2"/>
    </font>
    <font>
      <sz val="12"/>
      <color theme="1"/>
      <name val="Calibri"/>
      <family val="2"/>
      <scheme val="minor"/>
    </font>
    <font>
      <b/>
      <sz val="12"/>
      <color rgb="FF333333"/>
      <name val="Arial"/>
      <family val="2"/>
    </font>
    <font>
      <sz val="12"/>
      <color rgb="FF666666"/>
      <name val="Arial"/>
      <family val="2"/>
    </font>
    <font>
      <b/>
      <sz val="12"/>
      <color rgb="FF666666"/>
      <name val="Arial"/>
      <family val="2"/>
    </font>
    <font>
      <b/>
      <sz val="12"/>
      <color theme="1"/>
      <name val="Calibri"/>
      <family val="2"/>
      <scheme val="minor"/>
    </font>
    <font>
      <b/>
      <sz val="9"/>
      <color rgb="FF333333"/>
      <name val="Arial"/>
      <family val="2"/>
    </font>
    <font>
      <b/>
      <sz val="9"/>
      <color rgb="FF666666"/>
      <name val="Arial"/>
      <family val="2"/>
    </font>
    <font>
      <sz val="9"/>
      <color rgb="FF333333"/>
      <name val="Arial"/>
      <family val="2"/>
    </font>
    <font>
      <sz val="9"/>
      <color rgb="FF666666"/>
      <name val="Arial"/>
      <family val="2"/>
    </font>
    <font>
      <b/>
      <sz val="11"/>
      <color rgb="FF000000"/>
      <name val="Calibri"/>
      <family val="2"/>
      <scheme val="minor"/>
    </font>
    <font>
      <sz val="11"/>
      <color rgb="FF000000"/>
      <name val="Calibri"/>
      <family val="2"/>
      <scheme val="minor"/>
    </font>
    <font>
      <b/>
      <sz val="9"/>
      <color rgb="FF000000"/>
      <name val="Arial"/>
      <family val="2"/>
    </font>
    <font>
      <sz val="9"/>
      <color rgb="FF000000"/>
      <name val="Arial"/>
      <family val="2"/>
    </font>
    <font>
      <b/>
      <sz val="11"/>
      <color rgb="FF333333"/>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8">
    <xf numFmtId="0" fontId="0" fillId="0" borderId="0" xfId="0"/>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left"/>
    </xf>
    <xf numFmtId="0" fontId="8" fillId="0" borderId="0" xfId="0" quotePrefix="1" applyFont="1" applyAlignment="1">
      <alignment horizontal="center" wrapText="1"/>
    </xf>
    <xf numFmtId="0" fontId="9" fillId="0" borderId="0" xfId="0" applyFont="1" applyAlignment="1">
      <alignment wrapText="1"/>
    </xf>
    <xf numFmtId="3"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11" fillId="0" borderId="0" xfId="0" applyFont="1"/>
    <xf numFmtId="0" fontId="11" fillId="0" borderId="0" xfId="0" applyFont="1" applyAlignment="1">
      <alignment horizontal="center"/>
    </xf>
    <xf numFmtId="0" fontId="12" fillId="0" borderId="0" xfId="0" quotePrefix="1" applyFont="1" applyAlignment="1">
      <alignment horizontal="left" wrapText="1"/>
    </xf>
    <xf numFmtId="10" fontId="12" fillId="0" borderId="0" xfId="1" applyNumberFormat="1" applyFont="1" applyAlignment="1">
      <alignment horizontal="center" vertical="center"/>
    </xf>
    <xf numFmtId="3" fontId="12" fillId="0" borderId="0" xfId="0" quotePrefix="1" applyNumberFormat="1" applyFont="1" applyAlignment="1">
      <alignment horizontal="center" vertical="center"/>
    </xf>
    <xf numFmtId="3" fontId="12" fillId="0" borderId="0" xfId="0" applyNumberFormat="1" applyFont="1" applyAlignment="1">
      <alignment horizontal="center" vertical="center"/>
    </xf>
    <xf numFmtId="0" fontId="12" fillId="0" borderId="0" xfId="0" quotePrefix="1" applyFont="1" applyAlignment="1">
      <alignment horizontal="left"/>
    </xf>
    <xf numFmtId="0" fontId="12" fillId="0" borderId="0" xfId="0" quotePrefix="1" applyFont="1" applyAlignment="1">
      <alignment horizontal="right"/>
    </xf>
    <xf numFmtId="0" fontId="12" fillId="0" borderId="0" xfId="0" applyFont="1" applyAlignment="1">
      <alignment horizontal="center"/>
    </xf>
    <xf numFmtId="0" fontId="13" fillId="0" borderId="1" xfId="0" quotePrefix="1" applyFont="1" applyBorder="1" applyAlignment="1">
      <alignment horizontal="left" vertical="top"/>
    </xf>
    <xf numFmtId="3" fontId="10" fillId="0" borderId="1" xfId="0" applyNumberFormat="1" applyFont="1" applyBorder="1" applyAlignment="1">
      <alignment vertical="center"/>
    </xf>
    <xf numFmtId="0" fontId="11" fillId="2" borderId="1" xfId="0" applyFont="1" applyFill="1" applyBorder="1"/>
    <xf numFmtId="165" fontId="10" fillId="0" borderId="1" xfId="1" applyNumberFormat="1" applyFont="1" applyBorder="1" applyAlignment="1">
      <alignment horizontal="center" vertical="center"/>
    </xf>
    <xf numFmtId="164" fontId="10" fillId="0" borderId="1" xfId="0" applyNumberFormat="1" applyFont="1" applyBorder="1" applyAlignment="1">
      <alignment vertical="center"/>
    </xf>
    <xf numFmtId="0" fontId="14" fillId="0" borderId="1" xfId="0" quotePrefix="1" applyFont="1" applyBorder="1" applyAlignment="1">
      <alignment horizontal="left" vertical="top"/>
    </xf>
    <xf numFmtId="3" fontId="12" fillId="0" borderId="1" xfId="0" applyNumberFormat="1" applyFont="1" applyBorder="1" applyAlignment="1">
      <alignment vertical="center"/>
    </xf>
    <xf numFmtId="0" fontId="11" fillId="0" borderId="1" xfId="0" applyFont="1" applyBorder="1" applyAlignment="1">
      <alignment horizontal="center"/>
    </xf>
    <xf numFmtId="165" fontId="12" fillId="0" borderId="1" xfId="1" applyNumberFormat="1" applyFont="1" applyBorder="1" applyAlignment="1">
      <alignment horizontal="center" vertical="center"/>
    </xf>
    <xf numFmtId="164" fontId="12" fillId="0" borderId="1" xfId="0" applyNumberFormat="1" applyFont="1" applyBorder="1" applyAlignment="1">
      <alignment vertical="center"/>
    </xf>
    <xf numFmtId="0" fontId="15" fillId="0" borderId="0" xfId="0" applyFont="1"/>
    <xf numFmtId="0" fontId="0" fillId="2" borderId="1" xfId="0" applyFill="1" applyBorder="1"/>
    <xf numFmtId="0" fontId="0" fillId="0" borderId="1" xfId="0" applyBorder="1"/>
    <xf numFmtId="0" fontId="2" fillId="2" borderId="1" xfId="0" applyFont="1" applyFill="1" applyBorder="1"/>
    <xf numFmtId="0" fontId="2" fillId="0" borderId="1" xfId="0" applyFont="1" applyBorder="1"/>
    <xf numFmtId="0" fontId="2" fillId="0" borderId="0" xfId="0" applyFont="1"/>
    <xf numFmtId="0" fontId="7" fillId="0" borderId="0" xfId="0" quotePrefix="1" applyFont="1" applyAlignment="1">
      <alignment horizontal="center" wrapText="1"/>
    </xf>
    <xf numFmtId="0" fontId="11" fillId="0" borderId="1" xfId="0" applyFont="1" applyBorder="1"/>
    <xf numFmtId="0" fontId="15" fillId="2" borderId="1" xfId="0" applyFont="1" applyFill="1" applyBorder="1"/>
    <xf numFmtId="0" fontId="13" fillId="0" borderId="1" xfId="0" quotePrefix="1" applyFont="1" applyBorder="1" applyAlignment="1">
      <alignment horizontal="left" vertical="center" wrapText="1"/>
    </xf>
    <xf numFmtId="0" fontId="14" fillId="0" borderId="1" xfId="0" quotePrefix="1" applyFont="1" applyBorder="1" applyAlignment="1">
      <alignment horizontal="left" vertical="center" wrapText="1"/>
    </xf>
    <xf numFmtId="0" fontId="7" fillId="0" borderId="0" xfId="0" quotePrefix="1" applyFont="1" applyAlignment="1">
      <alignment wrapText="1"/>
    </xf>
    <xf numFmtId="0" fontId="16" fillId="0" borderId="1" xfId="0" quotePrefix="1" applyFont="1" applyBorder="1" applyAlignment="1">
      <alignment horizontal="center"/>
    </xf>
    <xf numFmtId="0" fontId="16" fillId="0" borderId="1" xfId="0" quotePrefix="1" applyFont="1" applyBorder="1" applyAlignment="1">
      <alignment horizontal="left"/>
    </xf>
    <xf numFmtId="0" fontId="17" fillId="0" borderId="1" xfId="0" quotePrefix="1" applyFont="1" applyBorder="1" applyAlignment="1">
      <alignment horizontal="center" vertical="center"/>
    </xf>
    <xf numFmtId="3" fontId="18" fillId="0" borderId="1" xfId="0" applyNumberFormat="1" applyFont="1" applyBorder="1" applyAlignment="1">
      <alignment vertical="center"/>
    </xf>
    <xf numFmtId="164" fontId="18" fillId="0" borderId="1" xfId="0" applyNumberFormat="1" applyFont="1" applyBorder="1" applyAlignment="1">
      <alignment vertical="center"/>
    </xf>
    <xf numFmtId="3" fontId="16" fillId="0" borderId="1" xfId="0" applyNumberFormat="1" applyFont="1" applyBorder="1" applyAlignment="1">
      <alignment vertical="center"/>
    </xf>
    <xf numFmtId="164" fontId="16" fillId="0" borderId="1" xfId="0" applyNumberFormat="1" applyFont="1" applyBorder="1" applyAlignment="1">
      <alignment vertical="center"/>
    </xf>
    <xf numFmtId="0" fontId="16" fillId="0" borderId="1" xfId="0" quotePrefix="1" applyFont="1" applyBorder="1" applyAlignment="1">
      <alignment horizontal="right"/>
    </xf>
    <xf numFmtId="0" fontId="17" fillId="0" borderId="1" xfId="0" quotePrefix="1" applyFont="1" applyBorder="1" applyAlignment="1">
      <alignment horizontal="left" vertical="center"/>
    </xf>
    <xf numFmtId="3" fontId="18" fillId="0" borderId="1" xfId="0" applyNumberFormat="1" applyFont="1" applyBorder="1" applyAlignment="1">
      <alignment horizontal="right" vertical="center"/>
    </xf>
    <xf numFmtId="0" fontId="17" fillId="0" borderId="1" xfId="0" quotePrefix="1" applyFont="1" applyBorder="1" applyAlignment="1">
      <alignment horizontal="left" vertical="top"/>
    </xf>
    <xf numFmtId="0" fontId="2" fillId="0" borderId="2" xfId="0" applyFont="1" applyBorder="1"/>
    <xf numFmtId="0" fontId="16" fillId="0" borderId="1" xfId="0" quotePrefix="1" applyFont="1" applyBorder="1" applyAlignment="1">
      <alignment horizontal="left" wrapText="1"/>
    </xf>
    <xf numFmtId="0" fontId="16" fillId="0" borderId="1" xfId="0" quotePrefix="1" applyFont="1" applyBorder="1" applyAlignment="1">
      <alignment horizontal="right" wrapText="1"/>
    </xf>
    <xf numFmtId="0" fontId="0" fillId="0" borderId="0" xfId="0" applyAlignment="1">
      <alignment wrapText="1"/>
    </xf>
    <xf numFmtId="0" fontId="19" fillId="0" borderId="1" xfId="0" quotePrefix="1" applyFont="1" applyBorder="1" applyAlignment="1">
      <alignment horizontal="left" vertical="center"/>
    </xf>
    <xf numFmtId="0" fontId="19" fillId="0" borderId="1" xfId="0" quotePrefix="1" applyFont="1" applyBorder="1" applyAlignment="1">
      <alignment horizontal="left" vertical="top"/>
    </xf>
    <xf numFmtId="166" fontId="18" fillId="0" borderId="1" xfId="0" applyNumberFormat="1" applyFont="1" applyBorder="1" applyAlignment="1">
      <alignment vertical="center"/>
    </xf>
    <xf numFmtId="166" fontId="16" fillId="0" borderId="1" xfId="0" applyNumberFormat="1" applyFont="1" applyBorder="1" applyAlignment="1">
      <alignment vertical="center"/>
    </xf>
    <xf numFmtId="166" fontId="0" fillId="0" borderId="1" xfId="0" applyNumberFormat="1" applyBorder="1"/>
    <xf numFmtId="0" fontId="18" fillId="0" borderId="1" xfId="0" applyFont="1" applyBorder="1" applyAlignment="1">
      <alignment horizontal="right" vertical="center"/>
    </xf>
    <xf numFmtId="0" fontId="0" fillId="0" borderId="1" xfId="0" applyBorder="1" applyAlignment="1">
      <alignment horizontal="right"/>
    </xf>
    <xf numFmtId="0" fontId="16" fillId="0" borderId="1" xfId="0" applyFont="1" applyBorder="1" applyAlignment="1">
      <alignment horizontal="right" vertical="center"/>
    </xf>
    <xf numFmtId="0" fontId="16" fillId="0" borderId="1" xfId="0" applyFont="1" applyBorder="1" applyAlignment="1">
      <alignment vertical="center"/>
    </xf>
    <xf numFmtId="0" fontId="0" fillId="0" borderId="6" xfId="0" applyBorder="1"/>
    <xf numFmtId="0" fontId="2" fillId="0" borderId="7" xfId="0" applyFont="1" applyBorder="1"/>
    <xf numFmtId="0" fontId="18" fillId="0" borderId="1" xfId="0" applyFont="1" applyBorder="1" applyAlignment="1">
      <alignment vertical="center"/>
    </xf>
    <xf numFmtId="165" fontId="18" fillId="0" borderId="1" xfId="1" applyNumberFormat="1" applyFont="1" applyBorder="1" applyAlignment="1">
      <alignment vertical="center"/>
    </xf>
    <xf numFmtId="165" fontId="16" fillId="0" borderId="1" xfId="1" applyNumberFormat="1" applyFont="1" applyBorder="1" applyAlignment="1">
      <alignment vertical="center"/>
    </xf>
    <xf numFmtId="0" fontId="16" fillId="0" borderId="1" xfId="0" quotePrefix="1" applyFont="1" applyBorder="1" applyAlignment="1">
      <alignment horizontal="center" wrapText="1"/>
    </xf>
    <xf numFmtId="0" fontId="19" fillId="0" borderId="1" xfId="0" quotePrefix="1" applyFont="1" applyBorder="1" applyAlignment="1">
      <alignment horizontal="center" vertical="top"/>
    </xf>
    <xf numFmtId="167" fontId="18" fillId="0" borderId="1" xfId="0" applyNumberFormat="1" applyFont="1" applyBorder="1" applyAlignment="1">
      <alignment vertical="center"/>
    </xf>
    <xf numFmtId="0" fontId="17" fillId="0" borderId="1" xfId="0" quotePrefix="1" applyFont="1" applyBorder="1" applyAlignment="1">
      <alignment horizontal="center" vertical="top"/>
    </xf>
    <xf numFmtId="0" fontId="19" fillId="0" borderId="1" xfId="0" quotePrefix="1" applyFont="1" applyBorder="1" applyAlignment="1">
      <alignment horizontal="center" vertical="center"/>
    </xf>
    <xf numFmtId="3" fontId="16" fillId="0" borderId="1" xfId="0" applyNumberFormat="1" applyFont="1" applyBorder="1" applyAlignment="1">
      <alignment horizontal="right" vertical="center"/>
    </xf>
    <xf numFmtId="0" fontId="16" fillId="0" borderId="1" xfId="0" quotePrefix="1" applyFont="1" applyBorder="1" applyAlignment="1">
      <alignment horizontal="center" vertical="center" wrapText="1"/>
    </xf>
    <xf numFmtId="0" fontId="16" fillId="0" borderId="1" xfId="0" quotePrefix="1" applyFont="1" applyBorder="1" applyAlignment="1">
      <alignment horizontal="center" vertical="center"/>
    </xf>
    <xf numFmtId="0" fontId="2" fillId="0" borderId="12" xfId="0" applyFont="1" applyBorder="1"/>
    <xf numFmtId="0" fontId="16" fillId="0" borderId="1" xfId="0" applyFont="1" applyBorder="1" applyAlignment="1">
      <alignment horizontal="left"/>
    </xf>
    <xf numFmtId="0" fontId="0" fillId="0" borderId="13" xfId="0" applyBorder="1"/>
    <xf numFmtId="0" fontId="0" fillId="0" borderId="2" xfId="0" applyBorder="1"/>
    <xf numFmtId="0" fontId="0" fillId="0" borderId="7" xfId="0" applyBorder="1"/>
    <xf numFmtId="167" fontId="16" fillId="0" borderId="1" xfId="0" applyNumberFormat="1" applyFont="1" applyBorder="1" applyAlignment="1">
      <alignment vertical="center"/>
    </xf>
    <xf numFmtId="164" fontId="18" fillId="0" borderId="1" xfId="0" applyNumberFormat="1" applyFont="1" applyBorder="1" applyAlignment="1">
      <alignment horizontal="right" vertical="center"/>
    </xf>
    <xf numFmtId="166" fontId="0" fillId="0" borderId="0" xfId="0" applyNumberFormat="1"/>
    <xf numFmtId="0" fontId="17" fillId="0" borderId="1" xfId="0" quotePrefix="1" applyFont="1" applyBorder="1" applyAlignment="1">
      <alignment horizontal="center" wrapText="1"/>
    </xf>
    <xf numFmtId="0" fontId="2" fillId="0" borderId="0" xfId="0" applyFont="1" applyAlignment="1">
      <alignment wrapText="1"/>
    </xf>
    <xf numFmtId="0" fontId="2" fillId="0" borderId="0" xfId="0" applyFont="1" applyAlignment="1">
      <alignment horizontal="center" vertical="top"/>
    </xf>
    <xf numFmtId="0" fontId="19" fillId="0" borderId="0" xfId="0" quotePrefix="1" applyFont="1" applyAlignment="1">
      <alignment horizontal="left" vertical="top"/>
    </xf>
    <xf numFmtId="169" fontId="18" fillId="0" borderId="1" xfId="2" applyNumberFormat="1" applyFont="1" applyBorder="1" applyAlignment="1">
      <alignment vertical="center"/>
    </xf>
    <xf numFmtId="169" fontId="16" fillId="0" borderId="1" xfId="2" applyNumberFormat="1" applyFont="1" applyBorder="1" applyAlignment="1">
      <alignment vertical="center"/>
    </xf>
    <xf numFmtId="169" fontId="16" fillId="0" borderId="1" xfId="2" quotePrefix="1" applyNumberFormat="1" applyFont="1" applyBorder="1" applyAlignment="1">
      <alignment horizontal="right" wrapText="1"/>
    </xf>
    <xf numFmtId="169" fontId="0" fillId="0" borderId="1" xfId="2" applyNumberFormat="1" applyFont="1" applyBorder="1"/>
    <xf numFmtId="169" fontId="0" fillId="0" borderId="0" xfId="2" applyNumberFormat="1" applyFont="1"/>
    <xf numFmtId="169" fontId="18" fillId="0" borderId="1" xfId="2" applyNumberFormat="1" applyFont="1" applyBorder="1" applyAlignment="1">
      <alignment horizontal="right" vertical="center"/>
    </xf>
    <xf numFmtId="0" fontId="20" fillId="0" borderId="0" xfId="0" applyFont="1" applyAlignment="1">
      <alignment vertical="top" wrapText="1"/>
    </xf>
    <xf numFmtId="0" fontId="0" fillId="0" borderId="0" xfId="0" applyAlignment="1">
      <alignment vertical="top" wrapText="1"/>
    </xf>
    <xf numFmtId="0" fontId="10" fillId="0" borderId="0" xfId="0" applyFont="1" applyAlignment="1">
      <alignment horizontal="center" vertical="center"/>
    </xf>
    <xf numFmtId="164" fontId="22" fillId="0" borderId="1" xfId="0" applyNumberFormat="1" applyFont="1" applyBorder="1" applyAlignment="1">
      <alignment vertical="center"/>
    </xf>
    <xf numFmtId="3" fontId="22" fillId="0" borderId="1" xfId="0" applyNumberFormat="1" applyFont="1" applyBorder="1" applyAlignment="1">
      <alignment vertical="center"/>
    </xf>
    <xf numFmtId="0" fontId="22" fillId="0" borderId="1" xfId="0" quotePrefix="1" applyFont="1" applyBorder="1" applyAlignment="1">
      <alignment horizontal="left" vertical="top"/>
    </xf>
    <xf numFmtId="164" fontId="23" fillId="0" borderId="1" xfId="0" applyNumberFormat="1" applyFont="1" applyBorder="1" applyAlignment="1">
      <alignment vertical="center"/>
    </xf>
    <xf numFmtId="3" fontId="23" fillId="0" borderId="1" xfId="0" applyNumberFormat="1" applyFont="1" applyBorder="1" applyAlignment="1">
      <alignment vertical="center"/>
    </xf>
    <xf numFmtId="0" fontId="23" fillId="0" borderId="1" xfId="0" quotePrefix="1" applyFont="1" applyBorder="1" applyAlignment="1">
      <alignment horizontal="left" vertical="top"/>
    </xf>
    <xf numFmtId="0" fontId="22" fillId="0" borderId="1" xfId="0" quotePrefix="1" applyFont="1" applyBorder="1" applyAlignment="1">
      <alignment horizontal="center"/>
    </xf>
    <xf numFmtId="0" fontId="22" fillId="0" borderId="1" xfId="0" quotePrefix="1" applyFont="1" applyBorder="1" applyAlignment="1">
      <alignment horizontal="right"/>
    </xf>
    <xf numFmtId="0" fontId="22" fillId="0" borderId="1" xfId="0" quotePrefix="1" applyFont="1" applyBorder="1" applyAlignment="1">
      <alignment horizontal="left"/>
    </xf>
    <xf numFmtId="0" fontId="23" fillId="0" borderId="1" xfId="0" applyFont="1" applyBorder="1" applyAlignment="1">
      <alignment vertical="center"/>
    </xf>
    <xf numFmtId="0" fontId="23" fillId="0" borderId="1" xfId="0" quotePrefix="1" applyFont="1" applyBorder="1" applyAlignment="1">
      <alignment horizontal="center" vertical="top"/>
    </xf>
    <xf numFmtId="0" fontId="22" fillId="0" borderId="1" xfId="0" quotePrefix="1" applyFont="1" applyBorder="1" applyAlignment="1">
      <alignment horizontal="center" textRotation="90" wrapText="1"/>
    </xf>
    <xf numFmtId="169" fontId="16" fillId="0" borderId="1" xfId="2" quotePrefix="1" applyNumberFormat="1" applyFont="1" applyBorder="1" applyAlignment="1">
      <alignment horizontal="left"/>
    </xf>
    <xf numFmtId="169" fontId="16" fillId="0" borderId="1" xfId="2" quotePrefix="1" applyNumberFormat="1" applyFont="1" applyBorder="1" applyAlignment="1">
      <alignment horizontal="right"/>
    </xf>
    <xf numFmtId="169" fontId="19" fillId="0" borderId="1" xfId="2" quotePrefix="1" applyNumberFormat="1" applyFont="1" applyBorder="1" applyAlignment="1">
      <alignment horizontal="left" vertical="center"/>
    </xf>
    <xf numFmtId="169" fontId="17" fillId="0" borderId="1" xfId="2" quotePrefix="1" applyNumberFormat="1" applyFont="1" applyBorder="1" applyAlignment="1">
      <alignment horizontal="left" vertical="center"/>
    </xf>
    <xf numFmtId="0" fontId="22" fillId="0" borderId="1" xfId="0" quotePrefix="1" applyFont="1" applyBorder="1" applyAlignment="1">
      <alignment horizontal="left" wrapText="1"/>
    </xf>
    <xf numFmtId="0" fontId="22" fillId="0" borderId="1" xfId="0" quotePrefix="1" applyFont="1" applyBorder="1" applyAlignment="1">
      <alignment horizontal="center" wrapText="1"/>
    </xf>
    <xf numFmtId="0" fontId="23" fillId="0" borderId="1" xfId="0" quotePrefix="1" applyFont="1" applyBorder="1" applyAlignment="1">
      <alignment horizontal="left" vertical="center"/>
    </xf>
    <xf numFmtId="0" fontId="23" fillId="0" borderId="1" xfId="0" quotePrefix="1" applyFont="1" applyBorder="1" applyAlignment="1">
      <alignment horizontal="center" vertical="center"/>
    </xf>
    <xf numFmtId="167" fontId="23" fillId="0" borderId="1" xfId="0" applyNumberFormat="1" applyFont="1" applyBorder="1" applyAlignment="1">
      <alignment vertical="center"/>
    </xf>
    <xf numFmtId="0" fontId="23" fillId="0" borderId="1" xfId="0" quotePrefix="1" applyFont="1" applyBorder="1" applyAlignment="1">
      <alignment horizontal="left" vertical="top" wrapText="1"/>
    </xf>
    <xf numFmtId="0" fontId="23" fillId="0" borderId="1" xfId="0" quotePrefix="1" applyFont="1" applyBorder="1" applyAlignment="1">
      <alignment horizontal="center" vertical="center" wrapText="1"/>
    </xf>
    <xf numFmtId="0" fontId="7" fillId="0" borderId="0" xfId="0" quotePrefix="1" applyFont="1" applyAlignment="1">
      <alignment horizontal="center" vertical="center" wrapText="1"/>
    </xf>
    <xf numFmtId="0" fontId="0" fillId="0" borderId="0" xfId="0" applyAlignment="1">
      <alignment horizontal="center" vertical="center"/>
    </xf>
    <xf numFmtId="0" fontId="23" fillId="0" borderId="1" xfId="0" quotePrefix="1" applyFont="1" applyBorder="1" applyAlignment="1">
      <alignment horizontal="center"/>
    </xf>
    <xf numFmtId="0" fontId="22" fillId="0" borderId="8" xfId="0" quotePrefix="1" applyFont="1" applyBorder="1" applyAlignment="1">
      <alignment horizontal="left" wrapText="1"/>
    </xf>
    <xf numFmtId="0" fontId="22" fillId="0" borderId="8" xfId="0" quotePrefix="1" applyFont="1" applyBorder="1" applyAlignment="1">
      <alignment horizontal="center" wrapText="1"/>
    </xf>
    <xf numFmtId="3" fontId="23" fillId="0" borderId="1" xfId="0" applyNumberFormat="1" applyFont="1" applyBorder="1" applyAlignment="1">
      <alignment horizontal="right" vertical="center"/>
    </xf>
    <xf numFmtId="0" fontId="0" fillId="0" borderId="11" xfId="0" applyBorder="1"/>
    <xf numFmtId="0" fontId="2" fillId="0" borderId="11" xfId="0" applyFont="1" applyBorder="1" applyAlignment="1">
      <alignment wrapText="1"/>
    </xf>
    <xf numFmtId="0" fontId="7" fillId="0" borderId="2" xfId="0" quotePrefix="1" applyFont="1" applyBorder="1" applyAlignment="1">
      <alignment horizontal="center" wrapText="1"/>
    </xf>
    <xf numFmtId="168" fontId="23" fillId="0" borderId="1" xfId="0" applyNumberFormat="1" applyFont="1" applyBorder="1" applyAlignment="1">
      <alignment vertical="center"/>
    </xf>
    <xf numFmtId="168" fontId="22" fillId="0" borderId="1" xfId="0" applyNumberFormat="1" applyFont="1" applyBorder="1" applyAlignment="1">
      <alignment vertical="center"/>
    </xf>
    <xf numFmtId="3" fontId="22" fillId="0" borderId="1" xfId="0" applyNumberFormat="1" applyFont="1" applyBorder="1" applyAlignment="1">
      <alignment horizontal="right" vertical="center"/>
    </xf>
    <xf numFmtId="0" fontId="7" fillId="0" borderId="2" xfId="0" quotePrefix="1" applyFont="1" applyBorder="1" applyAlignment="1">
      <alignment horizontal="right" wrapText="1"/>
    </xf>
    <xf numFmtId="0" fontId="22" fillId="0" borderId="8" xfId="0" quotePrefix="1" applyFont="1" applyBorder="1" applyAlignment="1">
      <alignment horizontal="right" wrapText="1"/>
    </xf>
    <xf numFmtId="0" fontId="0" fillId="0" borderId="0" xfId="0" applyAlignment="1">
      <alignment horizontal="right"/>
    </xf>
    <xf numFmtId="3" fontId="23" fillId="0" borderId="1" xfId="0" applyNumberFormat="1" applyFont="1" applyBorder="1" applyAlignment="1">
      <alignment vertical="center" wrapText="1"/>
    </xf>
    <xf numFmtId="164" fontId="23" fillId="0" borderId="1" xfId="0" applyNumberFormat="1" applyFont="1" applyBorder="1" applyAlignment="1">
      <alignment vertical="center" wrapText="1"/>
    </xf>
    <xf numFmtId="0" fontId="22" fillId="0" borderId="1" xfId="0" quotePrefix="1" applyFont="1" applyBorder="1" applyAlignment="1">
      <alignment horizontal="left" vertical="top" wrapText="1"/>
    </xf>
    <xf numFmtId="3" fontId="22" fillId="0" borderId="1" xfId="0" applyNumberFormat="1" applyFont="1" applyBorder="1" applyAlignment="1">
      <alignment vertical="center" wrapText="1"/>
    </xf>
    <xf numFmtId="164" fontId="22" fillId="0" borderId="1" xfId="0" applyNumberFormat="1" applyFont="1" applyBorder="1" applyAlignment="1">
      <alignment vertical="center" wrapText="1"/>
    </xf>
    <xf numFmtId="0" fontId="16" fillId="0" borderId="1" xfId="0" quotePrefix="1" applyFont="1" applyBorder="1" applyAlignment="1">
      <alignment horizontal="left" vertical="center" wrapText="1"/>
    </xf>
    <xf numFmtId="169" fontId="16" fillId="0" borderId="1" xfId="2" quotePrefix="1" applyNumberFormat="1" applyFont="1" applyBorder="1" applyAlignment="1">
      <alignment horizontal="center"/>
    </xf>
    <xf numFmtId="169" fontId="23" fillId="0" borderId="1" xfId="2" applyNumberFormat="1" applyFont="1" applyBorder="1" applyAlignment="1">
      <alignment vertical="center"/>
    </xf>
    <xf numFmtId="169" fontId="22" fillId="0" borderId="1" xfId="2" applyNumberFormat="1" applyFont="1" applyBorder="1" applyAlignment="1">
      <alignment vertical="center"/>
    </xf>
    <xf numFmtId="169" fontId="23" fillId="0" borderId="1" xfId="2" applyNumberFormat="1" applyFont="1" applyBorder="1" applyAlignment="1">
      <alignment horizontal="right" vertical="center"/>
    </xf>
    <xf numFmtId="0" fontId="12" fillId="0" borderId="1" xfId="0" quotePrefix="1" applyFont="1" applyBorder="1" applyAlignment="1">
      <alignment horizontal="left"/>
    </xf>
    <xf numFmtId="0" fontId="12" fillId="0" borderId="1" xfId="0" quotePrefix="1" applyFont="1" applyBorder="1" applyAlignment="1">
      <alignment horizontal="right"/>
    </xf>
    <xf numFmtId="3" fontId="12" fillId="0" borderId="8" xfId="0" quotePrefix="1" applyNumberFormat="1" applyFont="1" applyBorder="1" applyAlignment="1">
      <alignment horizontal="center" vertical="center"/>
    </xf>
    <xf numFmtId="3" fontId="12" fillId="0" borderId="8" xfId="0" applyNumberFormat="1" applyFont="1" applyBorder="1" applyAlignment="1">
      <alignment horizontal="center" vertical="center"/>
    </xf>
    <xf numFmtId="0" fontId="12" fillId="0" borderId="10" xfId="0" applyFont="1" applyBorder="1" applyAlignment="1">
      <alignment horizontal="center"/>
    </xf>
    <xf numFmtId="0" fontId="16" fillId="0" borderId="8" xfId="0" quotePrefix="1" applyFont="1" applyBorder="1" applyAlignment="1">
      <alignment horizontal="left" wrapText="1"/>
    </xf>
    <xf numFmtId="0" fontId="16" fillId="0" borderId="8" xfId="0" quotePrefix="1" applyFont="1" applyBorder="1" applyAlignment="1">
      <alignment horizontal="center" wrapText="1"/>
    </xf>
    <xf numFmtId="166" fontId="16" fillId="0" borderId="8" xfId="0" quotePrefix="1" applyNumberFormat="1" applyFont="1" applyBorder="1" applyAlignment="1">
      <alignment horizontal="center" wrapText="1"/>
    </xf>
    <xf numFmtId="164" fontId="23" fillId="0" borderId="1" xfId="0" applyNumberFormat="1" applyFont="1" applyBorder="1" applyAlignment="1">
      <alignment horizontal="right" vertical="center"/>
    </xf>
    <xf numFmtId="164" fontId="22" fillId="0" borderId="1" xfId="0" applyNumberFormat="1" applyFont="1" applyBorder="1" applyAlignment="1">
      <alignment horizontal="right" vertical="center"/>
    </xf>
    <xf numFmtId="7" fontId="0" fillId="0" borderId="0" xfId="0" applyNumberFormat="1"/>
    <xf numFmtId="0" fontId="2" fillId="0" borderId="1" xfId="0" applyFont="1" applyBorder="1" applyAlignment="1">
      <alignment horizontal="right"/>
    </xf>
    <xf numFmtId="0" fontId="22" fillId="0" borderId="1" xfId="0" quotePrefix="1" applyFont="1" applyBorder="1" applyAlignment="1">
      <alignment horizontal="left" vertical="center"/>
    </xf>
    <xf numFmtId="0" fontId="5"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0" xfId="0" quotePrefix="1" applyFont="1" applyAlignment="1">
      <alignment horizontal="center" wrapText="1"/>
    </xf>
    <xf numFmtId="0" fontId="13" fillId="0" borderId="1" xfId="0" quotePrefix="1" applyFont="1" applyBorder="1" applyAlignment="1">
      <alignment horizontal="center" vertical="center"/>
    </xf>
    <xf numFmtId="0" fontId="11" fillId="0" borderId="1" xfId="0" applyFont="1" applyBorder="1" applyAlignment="1">
      <alignment horizontal="center" vertical="center"/>
    </xf>
    <xf numFmtId="0" fontId="14" fillId="0" borderId="1" xfId="0" quotePrefix="1" applyFont="1" applyBorder="1" applyAlignment="1">
      <alignment horizontal="center" vertical="center"/>
    </xf>
    <xf numFmtId="0" fontId="15" fillId="0" borderId="1" xfId="0" applyFont="1" applyBorder="1" applyAlignment="1">
      <alignment horizontal="center" vertical="center"/>
    </xf>
    <xf numFmtId="0" fontId="12" fillId="0" borderId="0" xfId="0" quotePrefix="1" applyFont="1" applyAlignment="1">
      <alignment horizontal="center"/>
    </xf>
    <xf numFmtId="0" fontId="13" fillId="0" borderId="1" xfId="0" quotePrefix="1" applyFont="1" applyBorder="1" applyAlignment="1">
      <alignment horizontal="left" vertical="center"/>
    </xf>
    <xf numFmtId="0" fontId="11" fillId="0" borderId="1" xfId="0" applyFont="1" applyBorder="1" applyAlignment="1">
      <alignment vertical="center"/>
    </xf>
    <xf numFmtId="0" fontId="14" fillId="0" borderId="1" xfId="0" quotePrefix="1" applyFont="1" applyBorder="1" applyAlignment="1">
      <alignment horizontal="left" vertical="center"/>
    </xf>
    <xf numFmtId="0" fontId="15" fillId="0" borderId="1" xfId="0" applyFont="1" applyBorder="1" applyAlignment="1">
      <alignment vertical="center"/>
    </xf>
    <xf numFmtId="0" fontId="12" fillId="0" borderId="0" xfId="0" quotePrefix="1" applyFont="1" applyAlignment="1">
      <alignment horizontal="center" vertical="center"/>
    </xf>
    <xf numFmtId="0" fontId="15" fillId="0" borderId="0" xfId="0" applyFont="1"/>
    <xf numFmtId="0" fontId="13" fillId="0" borderId="1" xfId="0" quotePrefix="1" applyFont="1" applyBorder="1" applyAlignment="1">
      <alignment horizontal="left" vertical="center" wrapText="1"/>
    </xf>
    <xf numFmtId="0" fontId="11" fillId="0" borderId="1" xfId="0" applyFont="1" applyBorder="1" applyAlignment="1">
      <alignment vertical="center" wrapText="1"/>
    </xf>
    <xf numFmtId="0" fontId="14" fillId="0" borderId="1" xfId="0" quotePrefix="1" applyFont="1" applyBorder="1" applyAlignment="1">
      <alignment horizontal="left" vertical="center" wrapText="1"/>
    </xf>
    <xf numFmtId="0" fontId="15" fillId="0" borderId="1" xfId="0" applyFont="1" applyBorder="1" applyAlignment="1">
      <alignment vertical="center" wrapText="1"/>
    </xf>
    <xf numFmtId="0" fontId="17" fillId="0" borderId="3" xfId="0" quotePrefix="1" applyFont="1" applyBorder="1" applyAlignment="1">
      <alignment horizontal="left" vertical="center"/>
    </xf>
    <xf numFmtId="0" fontId="17" fillId="0" borderId="4" xfId="0" quotePrefix="1" applyFont="1" applyBorder="1" applyAlignment="1">
      <alignment horizontal="left" vertical="center"/>
    </xf>
    <xf numFmtId="0" fontId="17" fillId="0" borderId="5" xfId="0" quotePrefix="1" applyFont="1" applyBorder="1" applyAlignment="1">
      <alignment horizontal="left" vertical="center"/>
    </xf>
    <xf numFmtId="0" fontId="17" fillId="0" borderId="1" xfId="0" quotePrefix="1" applyFont="1" applyBorder="1" applyAlignment="1">
      <alignment horizontal="center" vertical="center"/>
    </xf>
    <xf numFmtId="0" fontId="2" fillId="0" borderId="1" xfId="0" applyFont="1" applyBorder="1"/>
    <xf numFmtId="0" fontId="17" fillId="0" borderId="1" xfId="0" quotePrefix="1" applyFont="1" applyBorder="1" applyAlignment="1">
      <alignment horizontal="center" vertical="center" wrapText="1"/>
    </xf>
    <xf numFmtId="0" fontId="2" fillId="0" borderId="1" xfId="0" applyFont="1" applyBorder="1" applyAlignment="1">
      <alignment wrapText="1"/>
    </xf>
    <xf numFmtId="0" fontId="22" fillId="0" borderId="1" xfId="0" quotePrefix="1" applyFont="1" applyBorder="1" applyAlignment="1">
      <alignment horizontal="left" vertical="top"/>
    </xf>
    <xf numFmtId="0" fontId="23" fillId="0" borderId="1" xfId="0" quotePrefix="1" applyFont="1" applyBorder="1" applyAlignment="1">
      <alignment horizontal="left" vertical="top"/>
    </xf>
    <xf numFmtId="0" fontId="0" fillId="0" borderId="1" xfId="0" applyBorder="1"/>
    <xf numFmtId="0" fontId="17" fillId="0" borderId="1" xfId="0" quotePrefix="1" applyFont="1" applyBorder="1" applyAlignment="1">
      <alignment horizontal="center"/>
    </xf>
    <xf numFmtId="0" fontId="16" fillId="0" borderId="1" xfId="0" quotePrefix="1" applyFont="1" applyBorder="1" applyAlignment="1">
      <alignment horizontal="center" vertical="center"/>
    </xf>
    <xf numFmtId="0" fontId="19" fillId="0" borderId="1" xfId="0" quotePrefix="1" applyFont="1" applyBorder="1" applyAlignment="1">
      <alignment horizontal="left" vertical="center" wrapText="1"/>
    </xf>
    <xf numFmtId="0" fontId="0" fillId="0" borderId="1" xfId="0" applyBorder="1" applyAlignment="1">
      <alignment horizontal="left" vertical="center" wrapText="1"/>
    </xf>
    <xf numFmtId="0" fontId="17" fillId="0" borderId="1" xfId="0" quotePrefix="1" applyFont="1" applyBorder="1" applyAlignment="1">
      <alignment horizontal="left" vertical="top"/>
    </xf>
    <xf numFmtId="0" fontId="19" fillId="0" borderId="1" xfId="0" quotePrefix="1" applyFont="1" applyBorder="1" applyAlignment="1">
      <alignment horizontal="left" vertical="center"/>
    </xf>
    <xf numFmtId="0" fontId="0" fillId="0" borderId="1" xfId="0" applyBorder="1" applyAlignment="1">
      <alignment vertical="center"/>
    </xf>
    <xf numFmtId="0" fontId="16" fillId="0" borderId="3" xfId="0" quotePrefix="1" applyFont="1" applyBorder="1" applyAlignment="1">
      <alignment horizontal="center"/>
    </xf>
    <xf numFmtId="0" fontId="16" fillId="0" borderId="4" xfId="0" quotePrefix="1" applyFont="1" applyBorder="1" applyAlignment="1">
      <alignment horizontal="center"/>
    </xf>
    <xf numFmtId="0" fontId="16" fillId="0" borderId="5" xfId="0" quotePrefix="1" applyFont="1" applyBorder="1" applyAlignment="1">
      <alignment horizontal="center"/>
    </xf>
    <xf numFmtId="0" fontId="0" fillId="0" borderId="1" xfId="0" applyBorder="1" applyAlignment="1">
      <alignment vertical="center" wrapText="1"/>
    </xf>
    <xf numFmtId="0" fontId="22" fillId="0" borderId="1" xfId="0" quotePrefix="1" applyFont="1" applyBorder="1" applyAlignment="1">
      <alignment horizontal="center" vertical="center"/>
    </xf>
    <xf numFmtId="0" fontId="24" fillId="0" borderId="0" xfId="0" quotePrefix="1" applyFont="1" applyAlignment="1">
      <alignment horizontal="center" wrapText="1"/>
    </xf>
    <xf numFmtId="0" fontId="0" fillId="2" borderId="1" xfId="0" applyFill="1" applyBorder="1" applyAlignment="1">
      <alignment horizontal="center"/>
    </xf>
    <xf numFmtId="0" fontId="16" fillId="0" borderId="1" xfId="0" quotePrefix="1" applyFont="1" applyBorder="1" applyAlignment="1">
      <alignment horizontal="center" wrapText="1"/>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23" fillId="0" borderId="1" xfId="0" quotePrefix="1" applyFont="1" applyBorder="1" applyAlignment="1">
      <alignment horizontal="left" vertical="center"/>
    </xf>
    <xf numFmtId="0" fontId="23" fillId="0" borderId="1" xfId="0" quotePrefix="1" applyFont="1" applyBorder="1" applyAlignment="1">
      <alignment horizontal="center" vertical="center"/>
    </xf>
    <xf numFmtId="0" fontId="0" fillId="0" borderId="1" xfId="0" applyBorder="1" applyAlignment="1">
      <alignment horizontal="center" vertical="center"/>
    </xf>
    <xf numFmtId="0" fontId="17" fillId="0" borderId="1" xfId="0" quotePrefix="1" applyFont="1" applyBorder="1" applyAlignment="1">
      <alignment horizontal="left" vertical="center"/>
    </xf>
    <xf numFmtId="0" fontId="23" fillId="0" borderId="1" xfId="0" quotePrefix="1" applyFont="1" applyBorder="1" applyAlignment="1">
      <alignment horizontal="left" vertical="center" wrapText="1"/>
    </xf>
    <xf numFmtId="0" fontId="0" fillId="0" borderId="1" xfId="0" applyBorder="1" applyAlignment="1">
      <alignment wrapText="1"/>
    </xf>
    <xf numFmtId="0" fontId="17" fillId="0" borderId="1" xfId="0" quotePrefix="1" applyFont="1" applyBorder="1" applyAlignment="1">
      <alignment horizontal="left" vertical="center" wrapText="1"/>
    </xf>
    <xf numFmtId="0" fontId="23" fillId="0" borderId="1" xfId="0" quotePrefix="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2" fillId="0" borderId="1" xfId="0" applyFont="1" applyBorder="1" applyAlignment="1">
      <alignment vertical="center" wrapText="1"/>
    </xf>
    <xf numFmtId="0" fontId="17" fillId="0" borderId="11" xfId="0" quotePrefix="1" applyFont="1" applyBorder="1" applyAlignment="1">
      <alignment horizontal="left" vertical="center"/>
    </xf>
    <xf numFmtId="0" fontId="2" fillId="0" borderId="11" xfId="0" applyFont="1" applyBorder="1"/>
    <xf numFmtId="0" fontId="22" fillId="0" borderId="1" xfId="0" quotePrefix="1" applyFont="1" applyBorder="1" applyAlignment="1">
      <alignment horizontal="left" vertical="top" wrapText="1"/>
    </xf>
    <xf numFmtId="0" fontId="2" fillId="0" borderId="1" xfId="0" applyFont="1" applyBorder="1" applyAlignment="1">
      <alignment vertical="center"/>
    </xf>
    <xf numFmtId="0" fontId="2" fillId="0" borderId="1" xfId="0" applyFont="1" applyBorder="1" applyAlignment="1">
      <alignment horizontal="center" vertical="center"/>
    </xf>
    <xf numFmtId="0" fontId="19" fillId="0" borderId="1" xfId="0" quotePrefix="1" applyFont="1" applyBorder="1" applyAlignment="1">
      <alignment horizontal="center" vertical="center"/>
    </xf>
    <xf numFmtId="0" fontId="16" fillId="0" borderId="3" xfId="0" quotePrefix="1" applyFont="1" applyBorder="1" applyAlignment="1">
      <alignment horizontal="center" wrapText="1"/>
    </xf>
    <xf numFmtId="0" fontId="16" fillId="0" borderId="4" xfId="0" quotePrefix="1" applyFont="1" applyBorder="1" applyAlignment="1">
      <alignment horizontal="center" wrapText="1"/>
    </xf>
    <xf numFmtId="0" fontId="16" fillId="0" borderId="5" xfId="0" quotePrefix="1" applyFont="1" applyBorder="1" applyAlignment="1">
      <alignment horizontal="center" wrapText="1"/>
    </xf>
    <xf numFmtId="0" fontId="2" fillId="0" borderId="1" xfId="0" applyFont="1" applyBorder="1" applyAlignment="1">
      <alignment horizontal="left"/>
    </xf>
    <xf numFmtId="0" fontId="12" fillId="0" borderId="3" xfId="0" quotePrefix="1" applyFont="1" applyBorder="1" applyAlignment="1">
      <alignment horizontal="center"/>
    </xf>
    <xf numFmtId="0" fontId="12" fillId="0" borderId="4" xfId="0" quotePrefix="1" applyFont="1" applyBorder="1" applyAlignment="1">
      <alignment horizontal="center"/>
    </xf>
    <xf numFmtId="0" fontId="12" fillId="0" borderId="5" xfId="0" quotePrefix="1" applyFont="1" applyBorder="1" applyAlignment="1">
      <alignment horizontal="center"/>
    </xf>
    <xf numFmtId="0" fontId="12" fillId="0" borderId="3" xfId="0" quotePrefix="1" applyFont="1" applyBorder="1" applyAlignment="1">
      <alignment horizontal="center" vertical="center"/>
    </xf>
    <xf numFmtId="0" fontId="15" fillId="0" borderId="4" xfId="0" applyFont="1" applyBorder="1"/>
    <xf numFmtId="0" fontId="15" fillId="0" borderId="5" xfId="0" applyFont="1" applyBorder="1"/>
    <xf numFmtId="0" fontId="13" fillId="0" borderId="8" xfId="0" quotePrefix="1" applyFont="1" applyBorder="1" applyAlignment="1">
      <alignment horizontal="left" vertical="center" wrapText="1"/>
    </xf>
    <xf numFmtId="0" fontId="13" fillId="0" borderId="9" xfId="0" quotePrefix="1" applyFont="1" applyBorder="1" applyAlignment="1">
      <alignment horizontal="left" vertical="center" wrapText="1"/>
    </xf>
    <xf numFmtId="0" fontId="13" fillId="0" borderId="10" xfId="0" quotePrefix="1" applyFont="1" applyBorder="1" applyAlignment="1">
      <alignment horizontal="left" vertical="center" wrapText="1"/>
    </xf>
    <xf numFmtId="0" fontId="22" fillId="0" borderId="1" xfId="0" quotePrefix="1" applyFont="1" applyBorder="1" applyAlignment="1">
      <alignment horizontal="left" vertical="center"/>
    </xf>
    <xf numFmtId="0" fontId="3" fillId="0" borderId="0" xfId="0" applyFont="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theme" Target="theme/theme1.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93C8-FE8B-4BE8-A8F1-7112E52B1D08}">
  <sheetPr>
    <pageSetUpPr fitToPage="1"/>
  </sheetPr>
  <dimension ref="A1:C237"/>
  <sheetViews>
    <sheetView tabSelected="1" workbookViewId="0">
      <selection activeCell="A2" sqref="A2"/>
    </sheetView>
  </sheetViews>
  <sheetFormatPr defaultRowHeight="14.4" x14ac:dyDescent="0.3"/>
  <cols>
    <col min="1" max="1" width="6.33203125" style="2" customWidth="1"/>
    <col min="2" max="2" width="112.5546875" bestFit="1" customWidth="1"/>
    <col min="3" max="3" width="6.109375" style="2" bestFit="1" customWidth="1"/>
  </cols>
  <sheetData>
    <row r="1" spans="1:3" ht="21" x14ac:dyDescent="0.4">
      <c r="A1" s="160" t="s">
        <v>0</v>
      </c>
      <c r="B1" s="160"/>
      <c r="C1" s="160"/>
    </row>
    <row r="2" spans="1:3" ht="21" x14ac:dyDescent="0.4">
      <c r="A2" s="1"/>
      <c r="B2" s="1"/>
      <c r="C2" s="1"/>
    </row>
    <row r="3" spans="1:3" ht="21" x14ac:dyDescent="0.4">
      <c r="A3" s="1"/>
      <c r="B3" s="1"/>
    </row>
    <row r="4" spans="1:3" ht="18" x14ac:dyDescent="0.35">
      <c r="A4" s="161" t="s">
        <v>1</v>
      </c>
      <c r="B4" s="161"/>
      <c r="C4" s="3" t="s">
        <v>2</v>
      </c>
    </row>
    <row r="5" spans="1:3" ht="21" x14ac:dyDescent="0.4">
      <c r="A5" s="1"/>
      <c r="B5" s="1"/>
    </row>
    <row r="6" spans="1:3" x14ac:dyDescent="0.3">
      <c r="A6" s="159" t="s">
        <v>3</v>
      </c>
      <c r="B6" s="159"/>
    </row>
    <row r="7" spans="1:3" x14ac:dyDescent="0.3">
      <c r="A7" s="2">
        <v>1</v>
      </c>
      <c r="B7" t="s">
        <v>1231</v>
      </c>
      <c r="C7" s="2">
        <v>6</v>
      </c>
    </row>
    <row r="8" spans="1:3" x14ac:dyDescent="0.3">
      <c r="A8" s="2">
        <v>2</v>
      </c>
      <c r="B8" t="s">
        <v>1232</v>
      </c>
      <c r="C8" s="2">
        <v>7</v>
      </c>
    </row>
    <row r="9" spans="1:3" x14ac:dyDescent="0.3">
      <c r="A9" s="2">
        <v>3</v>
      </c>
      <c r="B9" t="s">
        <v>1233</v>
      </c>
      <c r="C9" s="2">
        <v>8</v>
      </c>
    </row>
    <row r="10" spans="1:3" x14ac:dyDescent="0.3">
      <c r="A10" s="2">
        <v>4</v>
      </c>
      <c r="B10" t="s">
        <v>1234</v>
      </c>
      <c r="C10" s="2">
        <v>9</v>
      </c>
    </row>
    <row r="11" spans="1:3" x14ac:dyDescent="0.3">
      <c r="A11" s="2">
        <v>5</v>
      </c>
      <c r="B11" t="s">
        <v>1235</v>
      </c>
      <c r="C11" s="2">
        <v>10</v>
      </c>
    </row>
    <row r="12" spans="1:3" x14ac:dyDescent="0.3">
      <c r="A12" s="2">
        <v>6</v>
      </c>
      <c r="B12" t="s">
        <v>1236</v>
      </c>
      <c r="C12" s="2">
        <v>11</v>
      </c>
    </row>
    <row r="13" spans="1:3" x14ac:dyDescent="0.3">
      <c r="A13" s="2">
        <v>7</v>
      </c>
      <c r="B13" t="s">
        <v>1237</v>
      </c>
      <c r="C13" s="2">
        <v>12</v>
      </c>
    </row>
    <row r="14" spans="1:3" x14ac:dyDescent="0.3">
      <c r="A14" s="2">
        <v>8</v>
      </c>
      <c r="B14" t="s">
        <v>1358</v>
      </c>
      <c r="C14" s="2">
        <v>13</v>
      </c>
    </row>
    <row r="15" spans="1:3" x14ac:dyDescent="0.3">
      <c r="A15" s="2">
        <v>9</v>
      </c>
      <c r="B15" t="s">
        <v>1359</v>
      </c>
      <c r="C15" s="2">
        <v>14</v>
      </c>
    </row>
    <row r="16" spans="1:3" x14ac:dyDescent="0.3">
      <c r="A16" s="2">
        <v>10</v>
      </c>
      <c r="B16" t="s">
        <v>1360</v>
      </c>
      <c r="C16" s="2">
        <v>15</v>
      </c>
    </row>
    <row r="17" spans="1:3" x14ac:dyDescent="0.3">
      <c r="A17" s="2">
        <v>11</v>
      </c>
      <c r="B17" t="s">
        <v>1361</v>
      </c>
      <c r="C17" s="2">
        <v>16</v>
      </c>
    </row>
    <row r="18" spans="1:3" x14ac:dyDescent="0.3">
      <c r="A18" s="2">
        <v>12</v>
      </c>
      <c r="B18" t="s">
        <v>1238</v>
      </c>
      <c r="C18" s="2">
        <v>17</v>
      </c>
    </row>
    <row r="19" spans="1:3" x14ac:dyDescent="0.3">
      <c r="A19" s="2">
        <v>13</v>
      </c>
      <c r="B19" t="s">
        <v>1239</v>
      </c>
      <c r="C19" s="2">
        <v>18</v>
      </c>
    </row>
    <row r="20" spans="1:3" x14ac:dyDescent="0.3">
      <c r="A20" s="2">
        <v>14</v>
      </c>
      <c r="B20" t="s">
        <v>1240</v>
      </c>
      <c r="C20" s="2">
        <v>19</v>
      </c>
    </row>
    <row r="21" spans="1:3" x14ac:dyDescent="0.3">
      <c r="A21" s="2">
        <v>15</v>
      </c>
      <c r="B21" t="s">
        <v>1230</v>
      </c>
      <c r="C21" s="2">
        <v>20</v>
      </c>
    </row>
    <row r="23" spans="1:3" x14ac:dyDescent="0.3">
      <c r="A23" s="159" t="s">
        <v>4</v>
      </c>
      <c r="B23" s="159"/>
    </row>
    <row r="24" spans="1:3" x14ac:dyDescent="0.3">
      <c r="A24" s="4" t="s">
        <v>5</v>
      </c>
    </row>
    <row r="25" spans="1:3" x14ac:dyDescent="0.3">
      <c r="A25" s="2" t="s">
        <v>6</v>
      </c>
      <c r="B25" t="s">
        <v>1241</v>
      </c>
      <c r="C25" s="2">
        <v>29</v>
      </c>
    </row>
    <row r="26" spans="1:3" x14ac:dyDescent="0.3">
      <c r="A26" s="2" t="s">
        <v>7</v>
      </c>
      <c r="B26" t="s">
        <v>1242</v>
      </c>
      <c r="C26" s="2">
        <v>29</v>
      </c>
    </row>
    <row r="27" spans="1:3" x14ac:dyDescent="0.3">
      <c r="A27" s="2" t="s">
        <v>8</v>
      </c>
      <c r="B27" t="s">
        <v>1243</v>
      </c>
      <c r="C27" s="2">
        <v>30</v>
      </c>
    </row>
    <row r="28" spans="1:3" x14ac:dyDescent="0.3">
      <c r="A28" s="2" t="s">
        <v>9</v>
      </c>
      <c r="B28" t="s">
        <v>1244</v>
      </c>
      <c r="C28" s="2">
        <v>30</v>
      </c>
    </row>
    <row r="29" spans="1:3" x14ac:dyDescent="0.3">
      <c r="A29" s="2" t="s">
        <v>10</v>
      </c>
      <c r="B29" t="s">
        <v>1383</v>
      </c>
      <c r="C29" s="2">
        <v>31</v>
      </c>
    </row>
    <row r="30" spans="1:3" x14ac:dyDescent="0.3">
      <c r="A30" s="2" t="s">
        <v>11</v>
      </c>
      <c r="B30" t="s">
        <v>1384</v>
      </c>
      <c r="C30" s="2">
        <v>31</v>
      </c>
    </row>
    <row r="31" spans="1:3" x14ac:dyDescent="0.3">
      <c r="A31" s="2" t="s">
        <v>12</v>
      </c>
      <c r="B31" t="s">
        <v>1245</v>
      </c>
      <c r="C31" s="2">
        <v>31</v>
      </c>
    </row>
    <row r="32" spans="1:3" x14ac:dyDescent="0.3">
      <c r="A32" s="2" t="s">
        <v>13</v>
      </c>
      <c r="B32" t="s">
        <v>1246</v>
      </c>
      <c r="C32" s="2">
        <v>32</v>
      </c>
    </row>
    <row r="33" spans="1:3" x14ac:dyDescent="0.3">
      <c r="A33" s="2" t="s">
        <v>14</v>
      </c>
      <c r="B33" t="s">
        <v>1362</v>
      </c>
      <c r="C33" s="2">
        <v>33</v>
      </c>
    </row>
    <row r="34" spans="1:3" x14ac:dyDescent="0.3">
      <c r="A34" s="2" t="s">
        <v>1382</v>
      </c>
      <c r="B34" t="s">
        <v>1363</v>
      </c>
      <c r="C34" s="2">
        <v>34</v>
      </c>
    </row>
    <row r="36" spans="1:3" x14ac:dyDescent="0.3">
      <c r="A36" s="4" t="s">
        <v>15</v>
      </c>
    </row>
    <row r="37" spans="1:3" x14ac:dyDescent="0.3">
      <c r="A37" s="2" t="s">
        <v>16</v>
      </c>
      <c r="B37" t="s">
        <v>1247</v>
      </c>
      <c r="C37" s="2">
        <v>35</v>
      </c>
    </row>
    <row r="38" spans="1:3" x14ac:dyDescent="0.3">
      <c r="A38" s="2" t="s">
        <v>17</v>
      </c>
      <c r="B38" t="s">
        <v>1248</v>
      </c>
      <c r="C38" s="2">
        <v>35</v>
      </c>
    </row>
    <row r="39" spans="1:3" x14ac:dyDescent="0.3">
      <c r="A39" s="2" t="s">
        <v>18</v>
      </c>
      <c r="B39" t="s">
        <v>1249</v>
      </c>
      <c r="C39" s="2">
        <v>36</v>
      </c>
    </row>
    <row r="40" spans="1:3" x14ac:dyDescent="0.3">
      <c r="A40" s="2" t="s">
        <v>19</v>
      </c>
      <c r="B40" t="s">
        <v>1250</v>
      </c>
      <c r="C40" s="2">
        <v>36</v>
      </c>
    </row>
    <row r="41" spans="1:3" x14ac:dyDescent="0.3">
      <c r="A41" s="2" t="s">
        <v>20</v>
      </c>
      <c r="B41" t="s">
        <v>1385</v>
      </c>
      <c r="C41" s="2">
        <v>37</v>
      </c>
    </row>
    <row r="42" spans="1:3" x14ac:dyDescent="0.3">
      <c r="A42" s="2" t="s">
        <v>21</v>
      </c>
      <c r="B42" t="s">
        <v>1386</v>
      </c>
      <c r="C42" s="2">
        <v>37</v>
      </c>
    </row>
    <row r="43" spans="1:3" x14ac:dyDescent="0.3">
      <c r="A43" s="2" t="s">
        <v>22</v>
      </c>
      <c r="B43" t="s">
        <v>1251</v>
      </c>
      <c r="C43" s="2">
        <v>37</v>
      </c>
    </row>
    <row r="44" spans="1:3" x14ac:dyDescent="0.3">
      <c r="A44" s="2" t="s">
        <v>23</v>
      </c>
      <c r="B44" t="s">
        <v>1252</v>
      </c>
      <c r="C44" s="2">
        <v>38</v>
      </c>
    </row>
    <row r="45" spans="1:3" x14ac:dyDescent="0.3">
      <c r="A45" s="2" t="s">
        <v>24</v>
      </c>
      <c r="B45" t="s">
        <v>1364</v>
      </c>
      <c r="C45" s="2">
        <v>39</v>
      </c>
    </row>
    <row r="46" spans="1:3" x14ac:dyDescent="0.3">
      <c r="A46" s="2" t="s">
        <v>1387</v>
      </c>
      <c r="B46" t="s">
        <v>1365</v>
      </c>
      <c r="C46" s="2">
        <v>40</v>
      </c>
    </row>
    <row r="48" spans="1:3" x14ac:dyDescent="0.3">
      <c r="A48" s="4" t="s">
        <v>25</v>
      </c>
    </row>
    <row r="49" spans="1:3" x14ac:dyDescent="0.3">
      <c r="A49" s="2" t="s">
        <v>26</v>
      </c>
      <c r="B49" t="s">
        <v>1253</v>
      </c>
      <c r="C49" s="2">
        <v>41</v>
      </c>
    </row>
    <row r="50" spans="1:3" x14ac:dyDescent="0.3">
      <c r="A50" s="2" t="s">
        <v>27</v>
      </c>
      <c r="B50" t="s">
        <v>1254</v>
      </c>
      <c r="C50" s="2">
        <v>41</v>
      </c>
    </row>
    <row r="51" spans="1:3" x14ac:dyDescent="0.3">
      <c r="A51" s="2" t="s">
        <v>28</v>
      </c>
      <c r="B51" t="s">
        <v>1255</v>
      </c>
      <c r="C51" s="2">
        <v>42</v>
      </c>
    </row>
    <row r="52" spans="1:3" x14ac:dyDescent="0.3">
      <c r="A52" s="2" t="s">
        <v>29</v>
      </c>
      <c r="B52" t="s">
        <v>1256</v>
      </c>
      <c r="C52" s="2">
        <v>42</v>
      </c>
    </row>
    <row r="53" spans="1:3" x14ac:dyDescent="0.3">
      <c r="A53" s="2" t="s">
        <v>30</v>
      </c>
      <c r="B53" t="s">
        <v>1388</v>
      </c>
      <c r="C53" s="2">
        <v>43</v>
      </c>
    </row>
    <row r="54" spans="1:3" x14ac:dyDescent="0.3">
      <c r="A54" s="2" t="s">
        <v>31</v>
      </c>
      <c r="B54" t="s">
        <v>1389</v>
      </c>
      <c r="C54" s="2">
        <v>43</v>
      </c>
    </row>
    <row r="55" spans="1:3" x14ac:dyDescent="0.3">
      <c r="A55" s="2" t="s">
        <v>32</v>
      </c>
      <c r="B55" t="s">
        <v>1257</v>
      </c>
      <c r="C55" s="2">
        <v>43</v>
      </c>
    </row>
    <row r="56" spans="1:3" x14ac:dyDescent="0.3">
      <c r="A56" s="2" t="s">
        <v>33</v>
      </c>
      <c r="B56" t="s">
        <v>1258</v>
      </c>
      <c r="C56" s="2">
        <v>44</v>
      </c>
    </row>
    <row r="57" spans="1:3" x14ac:dyDescent="0.3">
      <c r="A57" s="2" t="s">
        <v>34</v>
      </c>
      <c r="B57" t="s">
        <v>1366</v>
      </c>
      <c r="C57" s="2">
        <v>45</v>
      </c>
    </row>
    <row r="58" spans="1:3" x14ac:dyDescent="0.3">
      <c r="A58" s="2" t="s">
        <v>1390</v>
      </c>
      <c r="B58" t="s">
        <v>1367</v>
      </c>
      <c r="C58" s="2">
        <v>46</v>
      </c>
    </row>
    <row r="60" spans="1:3" x14ac:dyDescent="0.3">
      <c r="A60" s="4" t="s">
        <v>35</v>
      </c>
    </row>
    <row r="61" spans="1:3" x14ac:dyDescent="0.3">
      <c r="A61" s="2" t="s">
        <v>36</v>
      </c>
      <c r="B61" t="s">
        <v>1259</v>
      </c>
      <c r="C61" s="2">
        <v>47</v>
      </c>
    </row>
    <row r="62" spans="1:3" x14ac:dyDescent="0.3">
      <c r="A62" s="2" t="s">
        <v>37</v>
      </c>
      <c r="B62" t="s">
        <v>1260</v>
      </c>
      <c r="C62" s="2">
        <v>47</v>
      </c>
    </row>
    <row r="63" spans="1:3" x14ac:dyDescent="0.3">
      <c r="A63" s="2" t="s">
        <v>38</v>
      </c>
      <c r="B63" t="s">
        <v>1261</v>
      </c>
      <c r="C63" s="2">
        <v>48</v>
      </c>
    </row>
    <row r="64" spans="1:3" x14ac:dyDescent="0.3">
      <c r="A64" s="2" t="s">
        <v>39</v>
      </c>
      <c r="B64" t="s">
        <v>1262</v>
      </c>
      <c r="C64" s="2">
        <v>48</v>
      </c>
    </row>
    <row r="65" spans="1:3" x14ac:dyDescent="0.3">
      <c r="A65" s="2" t="s">
        <v>40</v>
      </c>
      <c r="B65" t="s">
        <v>1391</v>
      </c>
      <c r="C65" s="2">
        <v>49</v>
      </c>
    </row>
    <row r="66" spans="1:3" x14ac:dyDescent="0.3">
      <c r="A66" s="2" t="s">
        <v>41</v>
      </c>
      <c r="B66" t="s">
        <v>1392</v>
      </c>
      <c r="C66" s="2">
        <v>49</v>
      </c>
    </row>
    <row r="67" spans="1:3" x14ac:dyDescent="0.3">
      <c r="A67" s="2" t="s">
        <v>42</v>
      </c>
      <c r="B67" t="s">
        <v>1263</v>
      </c>
      <c r="C67" s="2">
        <v>49</v>
      </c>
    </row>
    <row r="68" spans="1:3" x14ac:dyDescent="0.3">
      <c r="A68" s="2" t="s">
        <v>43</v>
      </c>
      <c r="B68" t="s">
        <v>1264</v>
      </c>
      <c r="C68" s="2">
        <v>50</v>
      </c>
    </row>
    <row r="69" spans="1:3" x14ac:dyDescent="0.3">
      <c r="A69" s="2" t="s">
        <v>44</v>
      </c>
      <c r="B69" t="s">
        <v>1368</v>
      </c>
      <c r="C69" s="2">
        <v>51</v>
      </c>
    </row>
    <row r="70" spans="1:3" x14ac:dyDescent="0.3">
      <c r="A70" s="2" t="s">
        <v>1393</v>
      </c>
      <c r="B70" t="s">
        <v>1369</v>
      </c>
      <c r="C70" s="2">
        <v>52</v>
      </c>
    </row>
    <row r="72" spans="1:3" x14ac:dyDescent="0.3">
      <c r="A72" s="4" t="s">
        <v>45</v>
      </c>
    </row>
    <row r="73" spans="1:3" x14ac:dyDescent="0.3">
      <c r="A73" s="2" t="s">
        <v>46</v>
      </c>
      <c r="B73" t="s">
        <v>1265</v>
      </c>
      <c r="C73" s="2">
        <v>53</v>
      </c>
    </row>
    <row r="74" spans="1:3" x14ac:dyDescent="0.3">
      <c r="A74" s="2" t="s">
        <v>47</v>
      </c>
      <c r="B74" t="s">
        <v>1266</v>
      </c>
      <c r="C74" s="2">
        <v>53</v>
      </c>
    </row>
    <row r="75" spans="1:3" x14ac:dyDescent="0.3">
      <c r="A75" s="2" t="s">
        <v>48</v>
      </c>
      <c r="B75" t="s">
        <v>1267</v>
      </c>
      <c r="C75" s="2">
        <v>54</v>
      </c>
    </row>
    <row r="76" spans="1:3" x14ac:dyDescent="0.3">
      <c r="A76" s="2" t="s">
        <v>49</v>
      </c>
      <c r="B76" t="s">
        <v>1268</v>
      </c>
      <c r="C76" s="2">
        <v>54</v>
      </c>
    </row>
    <row r="77" spans="1:3" x14ac:dyDescent="0.3">
      <c r="A77" s="2" t="s">
        <v>50</v>
      </c>
      <c r="B77" t="s">
        <v>1394</v>
      </c>
      <c r="C77" s="2">
        <v>55</v>
      </c>
    </row>
    <row r="78" spans="1:3" x14ac:dyDescent="0.3">
      <c r="A78" s="2" t="s">
        <v>51</v>
      </c>
      <c r="B78" t="s">
        <v>1395</v>
      </c>
      <c r="C78" s="2">
        <v>55</v>
      </c>
    </row>
    <row r="79" spans="1:3" x14ac:dyDescent="0.3">
      <c r="A79" s="2" t="s">
        <v>52</v>
      </c>
      <c r="B79" t="s">
        <v>1269</v>
      </c>
      <c r="C79" s="2">
        <v>55</v>
      </c>
    </row>
    <row r="80" spans="1:3" x14ac:dyDescent="0.3">
      <c r="A80" s="2" t="s">
        <v>53</v>
      </c>
      <c r="B80" t="s">
        <v>1270</v>
      </c>
      <c r="C80" s="2">
        <v>56</v>
      </c>
    </row>
    <row r="81" spans="1:3" x14ac:dyDescent="0.3">
      <c r="A81" s="2" t="s">
        <v>54</v>
      </c>
      <c r="B81" t="s">
        <v>1370</v>
      </c>
      <c r="C81" s="2">
        <v>57</v>
      </c>
    </row>
    <row r="82" spans="1:3" x14ac:dyDescent="0.3">
      <c r="A82" s="2" t="s">
        <v>1396</v>
      </c>
      <c r="B82" t="s">
        <v>1371</v>
      </c>
      <c r="C82" s="2">
        <v>58</v>
      </c>
    </row>
    <row r="84" spans="1:3" x14ac:dyDescent="0.3">
      <c r="A84" s="4" t="s">
        <v>55</v>
      </c>
    </row>
    <row r="85" spans="1:3" x14ac:dyDescent="0.3">
      <c r="A85" s="2" t="s">
        <v>56</v>
      </c>
      <c r="B85" t="s">
        <v>1271</v>
      </c>
      <c r="C85" s="2">
        <v>59</v>
      </c>
    </row>
    <row r="86" spans="1:3" x14ac:dyDescent="0.3">
      <c r="A86" s="2" t="s">
        <v>57</v>
      </c>
      <c r="B86" t="s">
        <v>1272</v>
      </c>
      <c r="C86" s="2">
        <v>59</v>
      </c>
    </row>
    <row r="87" spans="1:3" x14ac:dyDescent="0.3">
      <c r="A87" s="2" t="s">
        <v>58</v>
      </c>
      <c r="B87" t="s">
        <v>1273</v>
      </c>
      <c r="C87" s="2">
        <v>60</v>
      </c>
    </row>
    <row r="88" spans="1:3" x14ac:dyDescent="0.3">
      <c r="A88" s="2" t="s">
        <v>59</v>
      </c>
      <c r="B88" t="s">
        <v>1274</v>
      </c>
      <c r="C88" s="2">
        <v>60</v>
      </c>
    </row>
    <row r="89" spans="1:3" x14ac:dyDescent="0.3">
      <c r="A89" s="2" t="s">
        <v>60</v>
      </c>
      <c r="B89" t="s">
        <v>1397</v>
      </c>
      <c r="C89" s="2">
        <v>61</v>
      </c>
    </row>
    <row r="90" spans="1:3" x14ac:dyDescent="0.3">
      <c r="A90" s="2" t="s">
        <v>61</v>
      </c>
      <c r="B90" t="s">
        <v>1398</v>
      </c>
      <c r="C90" s="2">
        <v>61</v>
      </c>
    </row>
    <row r="91" spans="1:3" x14ac:dyDescent="0.3">
      <c r="A91" s="2" t="s">
        <v>62</v>
      </c>
      <c r="B91" t="s">
        <v>1275</v>
      </c>
      <c r="C91" s="2">
        <v>61</v>
      </c>
    </row>
    <row r="92" spans="1:3" x14ac:dyDescent="0.3">
      <c r="A92" s="2" t="s">
        <v>63</v>
      </c>
      <c r="B92" t="s">
        <v>1276</v>
      </c>
      <c r="C92" s="2">
        <v>62</v>
      </c>
    </row>
    <row r="93" spans="1:3" x14ac:dyDescent="0.3">
      <c r="A93" s="2" t="s">
        <v>64</v>
      </c>
      <c r="B93" t="s">
        <v>1372</v>
      </c>
      <c r="C93" s="2">
        <v>63</v>
      </c>
    </row>
    <row r="94" spans="1:3" x14ac:dyDescent="0.3">
      <c r="A94" s="2" t="s">
        <v>1399</v>
      </c>
      <c r="B94" t="s">
        <v>1373</v>
      </c>
      <c r="C94" s="2">
        <v>64</v>
      </c>
    </row>
    <row r="96" spans="1:3" x14ac:dyDescent="0.3">
      <c r="A96" s="4" t="s">
        <v>65</v>
      </c>
    </row>
    <row r="97" spans="1:3" x14ac:dyDescent="0.3">
      <c r="A97" s="2" t="s">
        <v>66</v>
      </c>
      <c r="B97" t="s">
        <v>1277</v>
      </c>
      <c r="C97" s="2">
        <v>65</v>
      </c>
    </row>
    <row r="98" spans="1:3" x14ac:dyDescent="0.3">
      <c r="A98" s="2" t="s">
        <v>67</v>
      </c>
      <c r="B98" t="s">
        <v>1278</v>
      </c>
      <c r="C98" s="2">
        <v>65</v>
      </c>
    </row>
    <row r="99" spans="1:3" x14ac:dyDescent="0.3">
      <c r="A99" s="2" t="s">
        <v>68</v>
      </c>
      <c r="B99" t="s">
        <v>1279</v>
      </c>
      <c r="C99" s="2">
        <v>66</v>
      </c>
    </row>
    <row r="100" spans="1:3" x14ac:dyDescent="0.3">
      <c r="A100" s="2" t="s">
        <v>69</v>
      </c>
      <c r="B100" t="s">
        <v>1280</v>
      </c>
      <c r="C100" s="2">
        <v>66</v>
      </c>
    </row>
    <row r="101" spans="1:3" x14ac:dyDescent="0.3">
      <c r="A101" s="2" t="s">
        <v>70</v>
      </c>
      <c r="B101" t="s">
        <v>1401</v>
      </c>
      <c r="C101" s="2">
        <v>67</v>
      </c>
    </row>
    <row r="102" spans="1:3" x14ac:dyDescent="0.3">
      <c r="A102" s="2" t="s">
        <v>71</v>
      </c>
      <c r="B102" t="s">
        <v>1402</v>
      </c>
      <c r="C102" s="2">
        <v>67</v>
      </c>
    </row>
    <row r="103" spans="1:3" x14ac:dyDescent="0.3">
      <c r="A103" s="2" t="s">
        <v>72</v>
      </c>
      <c r="B103" t="s">
        <v>1281</v>
      </c>
      <c r="C103" s="2">
        <v>67</v>
      </c>
    </row>
    <row r="104" spans="1:3" x14ac:dyDescent="0.3">
      <c r="A104" s="2" t="s">
        <v>73</v>
      </c>
      <c r="B104" t="s">
        <v>1282</v>
      </c>
      <c r="C104" s="2">
        <v>68</v>
      </c>
    </row>
    <row r="105" spans="1:3" x14ac:dyDescent="0.3">
      <c r="A105" s="2" t="s">
        <v>74</v>
      </c>
      <c r="B105" t="s">
        <v>1374</v>
      </c>
      <c r="C105" s="2">
        <v>69</v>
      </c>
    </row>
    <row r="106" spans="1:3" x14ac:dyDescent="0.3">
      <c r="A106" s="2" t="s">
        <v>1400</v>
      </c>
      <c r="B106" t="s">
        <v>1375</v>
      </c>
      <c r="C106" s="2">
        <v>70</v>
      </c>
    </row>
    <row r="108" spans="1:3" x14ac:dyDescent="0.3">
      <c r="A108" s="4" t="s">
        <v>75</v>
      </c>
    </row>
    <row r="109" spans="1:3" x14ac:dyDescent="0.3">
      <c r="A109" s="2" t="s">
        <v>76</v>
      </c>
      <c r="B109" t="s">
        <v>1283</v>
      </c>
      <c r="C109" s="2">
        <v>71</v>
      </c>
    </row>
    <row r="110" spans="1:3" x14ac:dyDescent="0.3">
      <c r="A110" s="2" t="s">
        <v>77</v>
      </c>
      <c r="B110" t="s">
        <v>1284</v>
      </c>
      <c r="C110" s="2">
        <v>71</v>
      </c>
    </row>
    <row r="111" spans="1:3" x14ac:dyDescent="0.3">
      <c r="A111" s="2" t="s">
        <v>78</v>
      </c>
      <c r="B111" t="s">
        <v>1285</v>
      </c>
      <c r="C111" s="2">
        <v>72</v>
      </c>
    </row>
    <row r="112" spans="1:3" x14ac:dyDescent="0.3">
      <c r="A112" s="2" t="s">
        <v>79</v>
      </c>
      <c r="B112" t="s">
        <v>1286</v>
      </c>
      <c r="C112" s="2">
        <v>72</v>
      </c>
    </row>
    <row r="113" spans="1:3" x14ac:dyDescent="0.3">
      <c r="A113" s="2" t="s">
        <v>80</v>
      </c>
      <c r="B113" t="s">
        <v>1403</v>
      </c>
      <c r="C113" s="2">
        <v>73</v>
      </c>
    </row>
    <row r="114" spans="1:3" x14ac:dyDescent="0.3">
      <c r="A114" s="2" t="s">
        <v>81</v>
      </c>
      <c r="B114" t="s">
        <v>1404</v>
      </c>
      <c r="C114" s="2">
        <v>73</v>
      </c>
    </row>
    <row r="115" spans="1:3" x14ac:dyDescent="0.3">
      <c r="A115" s="2" t="s">
        <v>82</v>
      </c>
      <c r="B115" t="s">
        <v>1287</v>
      </c>
      <c r="C115" s="2">
        <v>73</v>
      </c>
    </row>
    <row r="116" spans="1:3" x14ac:dyDescent="0.3">
      <c r="A116" s="2" t="s">
        <v>83</v>
      </c>
      <c r="B116" t="s">
        <v>1288</v>
      </c>
      <c r="C116" s="2">
        <v>74</v>
      </c>
    </row>
    <row r="117" spans="1:3" x14ac:dyDescent="0.3">
      <c r="A117" s="2" t="s">
        <v>1405</v>
      </c>
      <c r="B117" t="s">
        <v>1376</v>
      </c>
      <c r="C117" s="2">
        <v>75</v>
      </c>
    </row>
    <row r="119" spans="1:3" x14ac:dyDescent="0.3">
      <c r="A119" s="4" t="s">
        <v>84</v>
      </c>
    </row>
    <row r="120" spans="1:3" x14ac:dyDescent="0.3">
      <c r="A120" s="2" t="s">
        <v>85</v>
      </c>
      <c r="B120" t="s">
        <v>1289</v>
      </c>
      <c r="C120" s="2">
        <v>76</v>
      </c>
    </row>
    <row r="121" spans="1:3" x14ac:dyDescent="0.3">
      <c r="A121" s="2" t="s">
        <v>86</v>
      </c>
      <c r="B121" t="s">
        <v>1290</v>
      </c>
      <c r="C121" s="2">
        <v>76</v>
      </c>
    </row>
    <row r="122" spans="1:3" x14ac:dyDescent="0.3">
      <c r="A122" s="2" t="s">
        <v>87</v>
      </c>
      <c r="B122" t="s">
        <v>1291</v>
      </c>
      <c r="C122" s="2">
        <v>77</v>
      </c>
    </row>
    <row r="123" spans="1:3" x14ac:dyDescent="0.3">
      <c r="A123" s="2" t="s">
        <v>88</v>
      </c>
      <c r="B123" t="s">
        <v>1292</v>
      </c>
      <c r="C123" s="2">
        <v>77</v>
      </c>
    </row>
    <row r="124" spans="1:3" x14ac:dyDescent="0.3">
      <c r="A124" s="2" t="s">
        <v>89</v>
      </c>
      <c r="B124" t="s">
        <v>1406</v>
      </c>
      <c r="C124" s="2">
        <v>78</v>
      </c>
    </row>
    <row r="125" spans="1:3" x14ac:dyDescent="0.3">
      <c r="A125" s="2" t="s">
        <v>90</v>
      </c>
      <c r="B125" t="s">
        <v>1407</v>
      </c>
      <c r="C125" s="2">
        <v>78</v>
      </c>
    </row>
    <row r="126" spans="1:3" x14ac:dyDescent="0.3">
      <c r="A126" s="2" t="s">
        <v>91</v>
      </c>
      <c r="B126" t="s">
        <v>1293</v>
      </c>
      <c r="C126" s="2">
        <v>78</v>
      </c>
    </row>
    <row r="127" spans="1:3" x14ac:dyDescent="0.3">
      <c r="A127" s="2" t="s">
        <v>92</v>
      </c>
      <c r="B127" t="s">
        <v>1294</v>
      </c>
      <c r="C127" s="2">
        <v>79</v>
      </c>
    </row>
    <row r="128" spans="1:3" x14ac:dyDescent="0.3">
      <c r="A128" s="2" t="s">
        <v>1408</v>
      </c>
      <c r="B128" t="s">
        <v>1377</v>
      </c>
      <c r="C128" s="2">
        <v>80</v>
      </c>
    </row>
    <row r="130" spans="1:3" x14ac:dyDescent="0.3">
      <c r="A130" s="4" t="s">
        <v>93</v>
      </c>
    </row>
    <row r="131" spans="1:3" x14ac:dyDescent="0.3">
      <c r="A131" s="2" t="s">
        <v>94</v>
      </c>
      <c r="B131" t="s">
        <v>1295</v>
      </c>
      <c r="C131" s="2">
        <v>81</v>
      </c>
    </row>
    <row r="132" spans="1:3" x14ac:dyDescent="0.3">
      <c r="A132" s="2" t="s">
        <v>95</v>
      </c>
      <c r="B132" t="s">
        <v>1296</v>
      </c>
      <c r="C132" s="2">
        <v>81</v>
      </c>
    </row>
    <row r="133" spans="1:3" x14ac:dyDescent="0.3">
      <c r="A133" s="2" t="s">
        <v>96</v>
      </c>
      <c r="B133" t="s">
        <v>1297</v>
      </c>
      <c r="C133" s="2">
        <v>82</v>
      </c>
    </row>
    <row r="134" spans="1:3" x14ac:dyDescent="0.3">
      <c r="A134" s="2" t="s">
        <v>97</v>
      </c>
      <c r="B134" t="s">
        <v>1298</v>
      </c>
      <c r="C134" s="2">
        <v>82</v>
      </c>
    </row>
    <row r="135" spans="1:3" x14ac:dyDescent="0.3">
      <c r="A135" s="2" t="s">
        <v>98</v>
      </c>
      <c r="B135" t="s">
        <v>1409</v>
      </c>
      <c r="C135" s="2">
        <v>83</v>
      </c>
    </row>
    <row r="136" spans="1:3" x14ac:dyDescent="0.3">
      <c r="A136" s="2" t="s">
        <v>99</v>
      </c>
      <c r="B136" t="s">
        <v>1410</v>
      </c>
      <c r="C136" s="2">
        <v>83</v>
      </c>
    </row>
    <row r="137" spans="1:3" x14ac:dyDescent="0.3">
      <c r="A137" s="2" t="s">
        <v>100</v>
      </c>
      <c r="B137" t="s">
        <v>1299</v>
      </c>
      <c r="C137" s="2">
        <v>83</v>
      </c>
    </row>
    <row r="138" spans="1:3" x14ac:dyDescent="0.3">
      <c r="A138" s="2" t="s">
        <v>101</v>
      </c>
      <c r="B138" t="s">
        <v>1300</v>
      </c>
      <c r="C138" s="2">
        <v>84</v>
      </c>
    </row>
    <row r="139" spans="1:3" x14ac:dyDescent="0.3">
      <c r="A139" s="2" t="s">
        <v>1411</v>
      </c>
      <c r="B139" t="s">
        <v>1378</v>
      </c>
      <c r="C139" s="2">
        <v>85</v>
      </c>
    </row>
    <row r="141" spans="1:3" x14ac:dyDescent="0.3">
      <c r="A141" s="4" t="s">
        <v>102</v>
      </c>
    </row>
    <row r="142" spans="1:3" x14ac:dyDescent="0.3">
      <c r="A142" s="2" t="s">
        <v>103</v>
      </c>
      <c r="B142" t="s">
        <v>1301</v>
      </c>
      <c r="C142" s="2">
        <v>86</v>
      </c>
    </row>
    <row r="143" spans="1:3" x14ac:dyDescent="0.3">
      <c r="A143" s="2" t="s">
        <v>104</v>
      </c>
      <c r="B143" t="s">
        <v>1302</v>
      </c>
      <c r="C143" s="2">
        <v>86</v>
      </c>
    </row>
    <row r="144" spans="1:3" x14ac:dyDescent="0.3">
      <c r="A144" s="2" t="s">
        <v>105</v>
      </c>
      <c r="B144" t="s">
        <v>1303</v>
      </c>
      <c r="C144" s="2">
        <v>87</v>
      </c>
    </row>
    <row r="145" spans="1:3" x14ac:dyDescent="0.3">
      <c r="A145" s="2" t="s">
        <v>106</v>
      </c>
      <c r="B145" t="s">
        <v>1304</v>
      </c>
      <c r="C145" s="2">
        <v>87</v>
      </c>
    </row>
    <row r="146" spans="1:3" x14ac:dyDescent="0.3">
      <c r="A146" s="2" t="s">
        <v>107</v>
      </c>
      <c r="B146" t="s">
        <v>1412</v>
      </c>
      <c r="C146" s="2">
        <v>88</v>
      </c>
    </row>
    <row r="147" spans="1:3" x14ac:dyDescent="0.3">
      <c r="A147" s="2" t="s">
        <v>108</v>
      </c>
      <c r="B147" t="s">
        <v>1413</v>
      </c>
      <c r="C147" s="2">
        <v>88</v>
      </c>
    </row>
    <row r="148" spans="1:3" x14ac:dyDescent="0.3">
      <c r="A148" s="2" t="s">
        <v>109</v>
      </c>
      <c r="B148" t="s">
        <v>1305</v>
      </c>
      <c r="C148" s="2">
        <v>88</v>
      </c>
    </row>
    <row r="149" spans="1:3" x14ac:dyDescent="0.3">
      <c r="A149" s="2" t="s">
        <v>110</v>
      </c>
      <c r="B149" t="s">
        <v>1306</v>
      </c>
      <c r="C149" s="2">
        <v>89</v>
      </c>
    </row>
    <row r="150" spans="1:3" x14ac:dyDescent="0.3">
      <c r="A150" s="2" t="s">
        <v>1414</v>
      </c>
      <c r="B150" t="s">
        <v>1379</v>
      </c>
      <c r="C150" s="2">
        <v>90</v>
      </c>
    </row>
    <row r="152" spans="1:3" x14ac:dyDescent="0.3">
      <c r="A152" s="159" t="s">
        <v>111</v>
      </c>
      <c r="B152" s="159"/>
    </row>
    <row r="153" spans="1:3" x14ac:dyDescent="0.3">
      <c r="A153" s="2" t="s">
        <v>112</v>
      </c>
      <c r="B153" t="s">
        <v>1307</v>
      </c>
      <c r="C153" s="2">
        <v>91</v>
      </c>
    </row>
    <row r="154" spans="1:3" x14ac:dyDescent="0.3">
      <c r="A154" s="2" t="s">
        <v>113</v>
      </c>
      <c r="B154" t="s">
        <v>1308</v>
      </c>
      <c r="C154" s="2">
        <v>92</v>
      </c>
    </row>
    <row r="155" spans="1:3" x14ac:dyDescent="0.3">
      <c r="A155" s="2" t="s">
        <v>114</v>
      </c>
      <c r="B155" t="s">
        <v>1309</v>
      </c>
      <c r="C155" s="2">
        <v>93</v>
      </c>
    </row>
    <row r="156" spans="1:3" x14ac:dyDescent="0.3">
      <c r="A156" s="2" t="s">
        <v>115</v>
      </c>
      <c r="B156" t="s">
        <v>1310</v>
      </c>
      <c r="C156" s="2">
        <v>94</v>
      </c>
    </row>
    <row r="157" spans="1:3" x14ac:dyDescent="0.3">
      <c r="A157" s="2" t="s">
        <v>116</v>
      </c>
      <c r="B157" t="s">
        <v>1416</v>
      </c>
      <c r="C157" s="2">
        <v>95</v>
      </c>
    </row>
    <row r="158" spans="1:3" x14ac:dyDescent="0.3">
      <c r="A158" s="2" t="s">
        <v>117</v>
      </c>
      <c r="B158" t="s">
        <v>1417</v>
      </c>
      <c r="C158" s="2">
        <v>95</v>
      </c>
    </row>
    <row r="159" spans="1:3" x14ac:dyDescent="0.3">
      <c r="A159" s="2" t="s">
        <v>118</v>
      </c>
      <c r="B159" t="s">
        <v>1311</v>
      </c>
      <c r="C159" s="2">
        <v>96</v>
      </c>
    </row>
    <row r="160" spans="1:3" x14ac:dyDescent="0.3">
      <c r="A160" s="2" t="s">
        <v>119</v>
      </c>
      <c r="B160" t="s">
        <v>1380</v>
      </c>
      <c r="C160" s="2">
        <v>97</v>
      </c>
    </row>
    <row r="161" spans="1:3" x14ac:dyDescent="0.3">
      <c r="A161" s="2" t="s">
        <v>120</v>
      </c>
      <c r="B161" t="s">
        <v>1312</v>
      </c>
      <c r="C161" s="2">
        <v>98</v>
      </c>
    </row>
    <row r="162" spans="1:3" x14ac:dyDescent="0.3">
      <c r="A162" s="2" t="s">
        <v>1415</v>
      </c>
      <c r="B162" t="s">
        <v>1381</v>
      </c>
      <c r="C162" s="2">
        <v>99</v>
      </c>
    </row>
    <row r="165" spans="1:3" x14ac:dyDescent="0.3">
      <c r="A165" s="159" t="s">
        <v>121</v>
      </c>
      <c r="B165" s="159"/>
    </row>
    <row r="166" spans="1:3" x14ac:dyDescent="0.3">
      <c r="A166" s="4" t="s">
        <v>122</v>
      </c>
    </row>
    <row r="167" spans="1:3" x14ac:dyDescent="0.3">
      <c r="A167" s="2" t="s">
        <v>123</v>
      </c>
      <c r="B167" t="s">
        <v>1313</v>
      </c>
      <c r="C167" s="2">
        <v>100</v>
      </c>
    </row>
    <row r="168" spans="1:3" x14ac:dyDescent="0.3">
      <c r="A168" s="2" t="s">
        <v>124</v>
      </c>
      <c r="B168" t="s">
        <v>1314</v>
      </c>
      <c r="C168" s="2">
        <v>101</v>
      </c>
    </row>
    <row r="169" spans="1:3" x14ac:dyDescent="0.3">
      <c r="A169" s="2" t="s">
        <v>125</v>
      </c>
      <c r="B169" t="s">
        <v>1315</v>
      </c>
      <c r="C169" s="2">
        <v>102</v>
      </c>
    </row>
    <row r="170" spans="1:3" x14ac:dyDescent="0.3">
      <c r="A170" s="2" t="s">
        <v>126</v>
      </c>
      <c r="B170" t="s">
        <v>1316</v>
      </c>
      <c r="C170" s="2">
        <v>103</v>
      </c>
    </row>
    <row r="171" spans="1:3" x14ac:dyDescent="0.3">
      <c r="A171" s="2" t="s">
        <v>127</v>
      </c>
      <c r="B171" t="s">
        <v>1317</v>
      </c>
      <c r="C171" s="2">
        <v>104</v>
      </c>
    </row>
    <row r="172" spans="1:3" x14ac:dyDescent="0.3">
      <c r="A172" s="2" t="s">
        <v>128</v>
      </c>
      <c r="B172" t="s">
        <v>1318</v>
      </c>
      <c r="C172" s="2">
        <v>105</v>
      </c>
    </row>
    <row r="173" spans="1:3" x14ac:dyDescent="0.3">
      <c r="A173" s="2" t="s">
        <v>129</v>
      </c>
      <c r="B173" t="s">
        <v>1418</v>
      </c>
      <c r="C173" s="2">
        <v>106</v>
      </c>
    </row>
    <row r="174" spans="1:3" x14ac:dyDescent="0.3">
      <c r="A174" s="2" t="s">
        <v>130</v>
      </c>
      <c r="B174" t="s">
        <v>1419</v>
      </c>
      <c r="C174" s="2">
        <v>107</v>
      </c>
    </row>
    <row r="175" spans="1:3" x14ac:dyDescent="0.3">
      <c r="A175" s="2" t="s">
        <v>131</v>
      </c>
      <c r="B175" t="s">
        <v>1319</v>
      </c>
      <c r="C175" s="2">
        <v>108</v>
      </c>
    </row>
    <row r="176" spans="1:3" x14ac:dyDescent="0.3">
      <c r="A176" s="2" t="s">
        <v>132</v>
      </c>
      <c r="B176" t="s">
        <v>1320</v>
      </c>
      <c r="C176" s="2">
        <v>109</v>
      </c>
    </row>
    <row r="177" spans="1:3" x14ac:dyDescent="0.3">
      <c r="A177" s="2" t="s">
        <v>1420</v>
      </c>
      <c r="B177" t="s">
        <v>1321</v>
      </c>
      <c r="C177" s="2">
        <v>110</v>
      </c>
    </row>
    <row r="178" spans="1:3" x14ac:dyDescent="0.3">
      <c r="A178" s="2" t="s">
        <v>1421</v>
      </c>
      <c r="B178" t="s">
        <v>1422</v>
      </c>
      <c r="C178" s="2">
        <v>111</v>
      </c>
    </row>
    <row r="180" spans="1:3" x14ac:dyDescent="0.3">
      <c r="A180" s="4" t="s">
        <v>133</v>
      </c>
    </row>
    <row r="181" spans="1:3" x14ac:dyDescent="0.3">
      <c r="A181" s="2" t="s">
        <v>134</v>
      </c>
      <c r="B181" t="s">
        <v>1322</v>
      </c>
      <c r="C181" s="2">
        <v>113</v>
      </c>
    </row>
    <row r="182" spans="1:3" x14ac:dyDescent="0.3">
      <c r="A182" s="2" t="s">
        <v>135</v>
      </c>
      <c r="B182" t="s">
        <v>1323</v>
      </c>
      <c r="C182" s="2">
        <v>114</v>
      </c>
    </row>
    <row r="183" spans="1:3" x14ac:dyDescent="0.3">
      <c r="A183" s="2" t="s">
        <v>136</v>
      </c>
      <c r="B183" t="s">
        <v>1324</v>
      </c>
      <c r="C183" s="2">
        <v>115</v>
      </c>
    </row>
    <row r="184" spans="1:3" x14ac:dyDescent="0.3">
      <c r="A184" s="2" t="s">
        <v>137</v>
      </c>
      <c r="B184" t="s">
        <v>1325</v>
      </c>
      <c r="C184" s="2">
        <v>116</v>
      </c>
    </row>
    <row r="185" spans="1:3" x14ac:dyDescent="0.3">
      <c r="A185" s="2" t="s">
        <v>138</v>
      </c>
      <c r="B185" t="s">
        <v>1326</v>
      </c>
      <c r="C185" s="2">
        <v>117</v>
      </c>
    </row>
    <row r="186" spans="1:3" x14ac:dyDescent="0.3">
      <c r="A186" s="2" t="s">
        <v>139</v>
      </c>
      <c r="B186" t="s">
        <v>1327</v>
      </c>
      <c r="C186" s="2">
        <v>118</v>
      </c>
    </row>
    <row r="187" spans="1:3" x14ac:dyDescent="0.3">
      <c r="A187" s="2" t="s">
        <v>140</v>
      </c>
      <c r="B187" t="s">
        <v>1426</v>
      </c>
      <c r="C187" s="2">
        <v>119</v>
      </c>
    </row>
    <row r="188" spans="1:3" x14ac:dyDescent="0.3">
      <c r="A188" s="2" t="s">
        <v>141</v>
      </c>
      <c r="B188" t="s">
        <v>1427</v>
      </c>
      <c r="C188" s="2">
        <v>120</v>
      </c>
    </row>
    <row r="189" spans="1:3" x14ac:dyDescent="0.3">
      <c r="A189" s="2" t="s">
        <v>142</v>
      </c>
      <c r="B189" t="s">
        <v>1328</v>
      </c>
      <c r="C189" s="2">
        <v>121</v>
      </c>
    </row>
    <row r="190" spans="1:3" x14ac:dyDescent="0.3">
      <c r="A190" s="2" t="s">
        <v>143</v>
      </c>
      <c r="B190" t="s">
        <v>1329</v>
      </c>
      <c r="C190" s="2">
        <v>122</v>
      </c>
    </row>
    <row r="191" spans="1:3" x14ac:dyDescent="0.3">
      <c r="A191" s="2" t="s">
        <v>1425</v>
      </c>
      <c r="B191" t="s">
        <v>1330</v>
      </c>
      <c r="C191" s="2">
        <v>123</v>
      </c>
    </row>
    <row r="192" spans="1:3" x14ac:dyDescent="0.3">
      <c r="A192" s="2" t="s">
        <v>1423</v>
      </c>
      <c r="B192" t="s">
        <v>1424</v>
      </c>
      <c r="C192" s="2">
        <v>124</v>
      </c>
    </row>
    <row r="194" spans="1:3" x14ac:dyDescent="0.3">
      <c r="A194" s="4" t="s">
        <v>144</v>
      </c>
    </row>
    <row r="195" spans="1:3" x14ac:dyDescent="0.3">
      <c r="A195" s="2" t="s">
        <v>145</v>
      </c>
      <c r="B195" t="s">
        <v>1331</v>
      </c>
      <c r="C195" s="2">
        <v>126</v>
      </c>
    </row>
    <row r="196" spans="1:3" x14ac:dyDescent="0.3">
      <c r="A196" s="2" t="s">
        <v>146</v>
      </c>
      <c r="B196" t="s">
        <v>1332</v>
      </c>
      <c r="C196" s="2">
        <v>127</v>
      </c>
    </row>
    <row r="197" spans="1:3" x14ac:dyDescent="0.3">
      <c r="A197" s="2" t="s">
        <v>147</v>
      </c>
      <c r="B197" t="s">
        <v>1333</v>
      </c>
      <c r="C197" s="2">
        <v>128</v>
      </c>
    </row>
    <row r="198" spans="1:3" x14ac:dyDescent="0.3">
      <c r="A198" s="2" t="s">
        <v>148</v>
      </c>
      <c r="B198" t="s">
        <v>1334</v>
      </c>
      <c r="C198" s="2">
        <v>129</v>
      </c>
    </row>
    <row r="199" spans="1:3" x14ac:dyDescent="0.3">
      <c r="A199" s="2" t="s">
        <v>149</v>
      </c>
      <c r="B199" t="s">
        <v>1335</v>
      </c>
      <c r="C199" s="2">
        <v>130</v>
      </c>
    </row>
    <row r="200" spans="1:3" x14ac:dyDescent="0.3">
      <c r="A200" s="2" t="s">
        <v>150</v>
      </c>
      <c r="B200" t="s">
        <v>1336</v>
      </c>
      <c r="C200" s="2">
        <v>131</v>
      </c>
    </row>
    <row r="201" spans="1:3" x14ac:dyDescent="0.3">
      <c r="A201" s="2" t="s">
        <v>151</v>
      </c>
      <c r="B201" t="s">
        <v>1428</v>
      </c>
      <c r="C201" s="2">
        <v>132</v>
      </c>
    </row>
    <row r="202" spans="1:3" x14ac:dyDescent="0.3">
      <c r="A202" s="2" t="s">
        <v>152</v>
      </c>
      <c r="B202" t="s">
        <v>1429</v>
      </c>
      <c r="C202" s="2">
        <v>133</v>
      </c>
    </row>
    <row r="203" spans="1:3" x14ac:dyDescent="0.3">
      <c r="A203" s="2" t="s">
        <v>153</v>
      </c>
      <c r="B203" t="s">
        <v>1337</v>
      </c>
      <c r="C203" s="2">
        <v>134</v>
      </c>
    </row>
    <row r="204" spans="1:3" x14ac:dyDescent="0.3">
      <c r="A204" s="2" t="s">
        <v>154</v>
      </c>
      <c r="B204" t="s">
        <v>1338</v>
      </c>
      <c r="C204" s="2">
        <v>135</v>
      </c>
    </row>
    <row r="205" spans="1:3" x14ac:dyDescent="0.3">
      <c r="A205" s="2" t="s">
        <v>1430</v>
      </c>
      <c r="B205" t="s">
        <v>1339</v>
      </c>
      <c r="C205" s="2">
        <v>136</v>
      </c>
    </row>
    <row r="206" spans="1:3" x14ac:dyDescent="0.3">
      <c r="A206" s="2" t="s">
        <v>1431</v>
      </c>
      <c r="B206" t="s">
        <v>1432</v>
      </c>
      <c r="C206" s="2">
        <v>137</v>
      </c>
    </row>
    <row r="208" spans="1:3" x14ac:dyDescent="0.3">
      <c r="A208" s="4" t="s">
        <v>155</v>
      </c>
    </row>
    <row r="209" spans="1:3" x14ac:dyDescent="0.3">
      <c r="A209" s="2" t="s">
        <v>156</v>
      </c>
      <c r="B209" t="s">
        <v>1340</v>
      </c>
      <c r="C209" s="2">
        <v>140</v>
      </c>
    </row>
    <row r="210" spans="1:3" x14ac:dyDescent="0.3">
      <c r="A210" s="2" t="s">
        <v>157</v>
      </c>
      <c r="B210" t="s">
        <v>1341</v>
      </c>
      <c r="C210" s="2">
        <v>141</v>
      </c>
    </row>
    <row r="211" spans="1:3" x14ac:dyDescent="0.3">
      <c r="A211" s="2" t="s">
        <v>158</v>
      </c>
      <c r="B211" t="s">
        <v>1342</v>
      </c>
      <c r="C211" s="2">
        <v>142</v>
      </c>
    </row>
    <row r="212" spans="1:3" x14ac:dyDescent="0.3">
      <c r="A212" s="2" t="s">
        <v>159</v>
      </c>
      <c r="B212" t="s">
        <v>1343</v>
      </c>
      <c r="C212" s="2">
        <v>143</v>
      </c>
    </row>
    <row r="213" spans="1:3" x14ac:dyDescent="0.3">
      <c r="A213" s="2" t="s">
        <v>160</v>
      </c>
      <c r="B213" t="s">
        <v>1344</v>
      </c>
      <c r="C213" s="2">
        <v>144</v>
      </c>
    </row>
    <row r="214" spans="1:3" x14ac:dyDescent="0.3">
      <c r="A214" s="2" t="s">
        <v>161</v>
      </c>
      <c r="B214" t="s">
        <v>1345</v>
      </c>
      <c r="C214" s="2">
        <v>145</v>
      </c>
    </row>
    <row r="215" spans="1:3" x14ac:dyDescent="0.3">
      <c r="A215" s="2" t="s">
        <v>162</v>
      </c>
      <c r="B215" t="s">
        <v>1433</v>
      </c>
      <c r="C215" s="2">
        <v>146</v>
      </c>
    </row>
    <row r="216" spans="1:3" x14ac:dyDescent="0.3">
      <c r="A216" s="2" t="s">
        <v>163</v>
      </c>
      <c r="B216" t="s">
        <v>1434</v>
      </c>
      <c r="C216" s="2">
        <v>147</v>
      </c>
    </row>
    <row r="217" spans="1:3" x14ac:dyDescent="0.3">
      <c r="A217" s="2" t="s">
        <v>164</v>
      </c>
      <c r="B217" t="s">
        <v>1346</v>
      </c>
      <c r="C217" s="2">
        <v>148</v>
      </c>
    </row>
    <row r="218" spans="1:3" x14ac:dyDescent="0.3">
      <c r="A218" s="2" t="s">
        <v>165</v>
      </c>
      <c r="B218" t="s">
        <v>1347</v>
      </c>
      <c r="C218" s="2">
        <v>149</v>
      </c>
    </row>
    <row r="219" spans="1:3" x14ac:dyDescent="0.3">
      <c r="A219" s="2" t="s">
        <v>1435</v>
      </c>
      <c r="B219" t="s">
        <v>1348</v>
      </c>
      <c r="C219" s="2">
        <v>150</v>
      </c>
    </row>
    <row r="220" spans="1:3" x14ac:dyDescent="0.3">
      <c r="A220" s="2" t="s">
        <v>1436</v>
      </c>
      <c r="B220" t="s">
        <v>1437</v>
      </c>
      <c r="C220" s="2">
        <v>151</v>
      </c>
    </row>
    <row r="222" spans="1:3" x14ac:dyDescent="0.3">
      <c r="A222" s="4" t="s">
        <v>166</v>
      </c>
    </row>
    <row r="223" spans="1:3" x14ac:dyDescent="0.3">
      <c r="A223" s="2" t="s">
        <v>167</v>
      </c>
      <c r="B223" t="s">
        <v>1349</v>
      </c>
      <c r="C223" s="2">
        <v>155</v>
      </c>
    </row>
    <row r="224" spans="1:3" x14ac:dyDescent="0.3">
      <c r="A224" s="2" t="s">
        <v>168</v>
      </c>
      <c r="B224" t="s">
        <v>1350</v>
      </c>
      <c r="C224" s="2">
        <v>156</v>
      </c>
    </row>
    <row r="225" spans="1:3" x14ac:dyDescent="0.3">
      <c r="A225" s="2" t="s">
        <v>169</v>
      </c>
      <c r="B225" t="s">
        <v>1351</v>
      </c>
      <c r="C225" s="2">
        <v>157</v>
      </c>
    </row>
    <row r="226" spans="1:3" x14ac:dyDescent="0.3">
      <c r="A226" s="2" t="s">
        <v>170</v>
      </c>
      <c r="B226" t="s">
        <v>1352</v>
      </c>
      <c r="C226" s="2">
        <v>158</v>
      </c>
    </row>
    <row r="227" spans="1:3" x14ac:dyDescent="0.3">
      <c r="A227" s="2" t="s">
        <v>171</v>
      </c>
      <c r="B227" t="s">
        <v>1353</v>
      </c>
      <c r="C227" s="2">
        <v>159</v>
      </c>
    </row>
    <row r="228" spans="1:3" x14ac:dyDescent="0.3">
      <c r="A228" s="2" t="s">
        <v>172</v>
      </c>
      <c r="B228" t="s">
        <v>1354</v>
      </c>
      <c r="C228" s="2">
        <v>160</v>
      </c>
    </row>
    <row r="229" spans="1:3" x14ac:dyDescent="0.3">
      <c r="A229" s="2" t="s">
        <v>173</v>
      </c>
      <c r="B229" t="s">
        <v>1438</v>
      </c>
      <c r="C229" s="2">
        <v>161</v>
      </c>
    </row>
    <row r="230" spans="1:3" x14ac:dyDescent="0.3">
      <c r="A230" s="2" t="s">
        <v>174</v>
      </c>
      <c r="B230" t="s">
        <v>1439</v>
      </c>
      <c r="C230" s="2">
        <v>162</v>
      </c>
    </row>
    <row r="231" spans="1:3" x14ac:dyDescent="0.3">
      <c r="A231" s="2" t="s">
        <v>175</v>
      </c>
      <c r="B231" t="s">
        <v>1355</v>
      </c>
      <c r="C231" s="2">
        <v>163</v>
      </c>
    </row>
    <row r="232" spans="1:3" x14ac:dyDescent="0.3">
      <c r="A232" s="2" t="s">
        <v>176</v>
      </c>
      <c r="B232" t="s">
        <v>1356</v>
      </c>
      <c r="C232" s="2">
        <v>164</v>
      </c>
    </row>
    <row r="233" spans="1:3" x14ac:dyDescent="0.3">
      <c r="A233" s="2" t="s">
        <v>1440</v>
      </c>
      <c r="B233" t="s">
        <v>1357</v>
      </c>
      <c r="C233" s="2">
        <v>165</v>
      </c>
    </row>
    <row r="234" spans="1:3" x14ac:dyDescent="0.3">
      <c r="A234" s="2" t="s">
        <v>1441</v>
      </c>
      <c r="B234" t="s">
        <v>1442</v>
      </c>
      <c r="C234" s="2">
        <v>166</v>
      </c>
    </row>
    <row r="237" spans="1:3" x14ac:dyDescent="0.3">
      <c r="B237" t="s">
        <v>177</v>
      </c>
      <c r="C237" s="2">
        <v>168</v>
      </c>
    </row>
  </sheetData>
  <mergeCells count="6">
    <mergeCell ref="A165:B165"/>
    <mergeCell ref="A1:C1"/>
    <mergeCell ref="A4:B4"/>
    <mergeCell ref="A6:B6"/>
    <mergeCell ref="A23:B23"/>
    <mergeCell ref="A152:B152"/>
  </mergeCells>
  <printOptions horizontalCentered="1"/>
  <pageMargins left="0.25" right="0.25" top="0.75" bottom="0.75" header="0.3" footer="0.3"/>
  <pageSetup scale="81" fitToHeight="0" orientation="portrait" r:id="rId1"/>
  <headerFoot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22144-483D-4A1D-92A0-30B1BD7044CF}">
  <sheetPr>
    <pageSetUpPr fitToPage="1"/>
  </sheetPr>
  <dimension ref="A1:I37"/>
  <sheetViews>
    <sheetView workbookViewId="0">
      <selection activeCell="A2" sqref="A2:G2"/>
    </sheetView>
  </sheetViews>
  <sheetFormatPr defaultRowHeight="14.4" x14ac:dyDescent="0.3"/>
  <cols>
    <col min="1" max="1" width="10" customWidth="1"/>
    <col min="2" max="2" width="15.5546875" bestFit="1" customWidth="1"/>
    <col min="3" max="3" width="16.33203125" bestFit="1" customWidth="1"/>
    <col min="4" max="4" width="10" bestFit="1" customWidth="1"/>
    <col min="5" max="5" width="13.88671875" bestFit="1" customWidth="1"/>
    <col min="6" max="6" width="18.33203125" bestFit="1" customWidth="1"/>
    <col min="7" max="8" width="13.33203125" bestFit="1" customWidth="1"/>
  </cols>
  <sheetData>
    <row r="1" spans="1:9" ht="22.8" x14ac:dyDescent="0.4">
      <c r="A1" s="162" t="s">
        <v>258</v>
      </c>
      <c r="B1" s="162"/>
      <c r="C1" s="162"/>
      <c r="D1" s="162"/>
      <c r="E1" s="162"/>
      <c r="F1" s="162"/>
      <c r="G1" s="162"/>
      <c r="H1" s="39"/>
      <c r="I1" s="39"/>
    </row>
    <row r="2" spans="1:9" ht="22.95" customHeight="1" x14ac:dyDescent="0.4">
      <c r="A2" s="162" t="s">
        <v>179</v>
      </c>
      <c r="B2" s="162"/>
      <c r="C2" s="162"/>
      <c r="D2" s="162"/>
      <c r="E2" s="162"/>
      <c r="F2" s="162"/>
      <c r="G2" s="162"/>
      <c r="H2" s="39"/>
      <c r="I2" s="39"/>
    </row>
    <row r="3" spans="1:9" ht="22.95" customHeight="1" x14ac:dyDescent="0.4">
      <c r="A3" s="162" t="s">
        <v>259</v>
      </c>
      <c r="B3" s="162"/>
      <c r="C3" s="162"/>
      <c r="D3" s="162"/>
      <c r="E3" s="162"/>
      <c r="F3" s="162"/>
      <c r="G3" s="162"/>
      <c r="H3" s="39"/>
      <c r="I3" s="39"/>
    </row>
    <row r="4" spans="1:9" ht="22.95" customHeight="1" x14ac:dyDescent="0.4">
      <c r="A4" s="162" t="s">
        <v>713</v>
      </c>
      <c r="B4" s="162"/>
      <c r="C4" s="162"/>
      <c r="D4" s="162"/>
      <c r="E4" s="162"/>
      <c r="F4" s="162"/>
      <c r="G4" s="162"/>
      <c r="H4" s="39"/>
      <c r="I4" s="39"/>
    </row>
    <row r="6" spans="1:9" x14ac:dyDescent="0.3">
      <c r="A6" s="40" t="s">
        <v>205</v>
      </c>
      <c r="B6" s="40" t="s">
        <v>250</v>
      </c>
      <c r="C6" s="40" t="s">
        <v>251</v>
      </c>
      <c r="D6" s="40" t="s">
        <v>252</v>
      </c>
      <c r="E6" s="47" t="s">
        <v>201</v>
      </c>
      <c r="F6" s="47" t="s">
        <v>183</v>
      </c>
      <c r="G6" s="47" t="s">
        <v>184</v>
      </c>
    </row>
    <row r="7" spans="1:9" x14ac:dyDescent="0.3">
      <c r="A7" s="183" t="s">
        <v>206</v>
      </c>
      <c r="B7" s="181" t="s">
        <v>253</v>
      </c>
      <c r="C7" s="42" t="s">
        <v>253</v>
      </c>
      <c r="D7" s="42">
        <v>1</v>
      </c>
      <c r="E7" s="43">
        <v>4699</v>
      </c>
      <c r="F7" s="44">
        <v>52540589.929999486</v>
      </c>
      <c r="G7" s="44">
        <v>11181.227905937323</v>
      </c>
    </row>
    <row r="8" spans="1:9" x14ac:dyDescent="0.3">
      <c r="A8" s="184"/>
      <c r="B8" s="182"/>
      <c r="C8" s="42" t="s">
        <v>254</v>
      </c>
      <c r="D8" s="42">
        <v>3</v>
      </c>
      <c r="E8" s="43">
        <v>18219</v>
      </c>
      <c r="F8" s="44">
        <v>272116772.99999797</v>
      </c>
      <c r="G8" s="44">
        <v>14935.878643174596</v>
      </c>
    </row>
    <row r="9" spans="1:9" x14ac:dyDescent="0.3">
      <c r="A9" s="184"/>
      <c r="B9" s="182"/>
      <c r="C9" s="42" t="s">
        <v>255</v>
      </c>
      <c r="D9" s="42">
        <v>5</v>
      </c>
      <c r="E9" s="43">
        <v>3447</v>
      </c>
      <c r="F9" s="44">
        <v>71066067.609999657</v>
      </c>
      <c r="G9" s="44">
        <v>20616.787818392706</v>
      </c>
    </row>
    <row r="10" spans="1:9" x14ac:dyDescent="0.3">
      <c r="A10" s="184"/>
      <c r="B10" s="181" t="s">
        <v>255</v>
      </c>
      <c r="C10" s="42" t="s">
        <v>253</v>
      </c>
      <c r="D10" s="42">
        <v>2</v>
      </c>
      <c r="E10" s="43">
        <v>441</v>
      </c>
      <c r="F10" s="44">
        <v>9084926.8700000029</v>
      </c>
      <c r="G10" s="44">
        <v>20600.741201814064</v>
      </c>
    </row>
    <row r="11" spans="1:9" x14ac:dyDescent="0.3">
      <c r="A11" s="184"/>
      <c r="B11" s="182"/>
      <c r="C11" s="42" t="s">
        <v>254</v>
      </c>
      <c r="D11" s="42">
        <v>4</v>
      </c>
      <c r="E11" s="43">
        <v>9865</v>
      </c>
      <c r="F11" s="44">
        <v>247579779.71000457</v>
      </c>
      <c r="G11" s="44">
        <v>25096.784562595494</v>
      </c>
    </row>
    <row r="12" spans="1:9" x14ac:dyDescent="0.3">
      <c r="A12" s="184"/>
      <c r="B12" s="182"/>
      <c r="C12" s="42" t="s">
        <v>255</v>
      </c>
      <c r="D12" s="42">
        <v>6</v>
      </c>
      <c r="E12" s="43">
        <v>3004</v>
      </c>
      <c r="F12" s="44">
        <v>100393894.79999994</v>
      </c>
      <c r="G12" s="44">
        <v>33420.071504660431</v>
      </c>
    </row>
    <row r="13" spans="1:9" x14ac:dyDescent="0.3">
      <c r="A13" s="184"/>
      <c r="B13" s="42" t="s">
        <v>256</v>
      </c>
      <c r="C13" s="42" t="s">
        <v>256</v>
      </c>
      <c r="D13" s="42" t="s">
        <v>256</v>
      </c>
      <c r="E13" s="43">
        <v>3963</v>
      </c>
      <c r="F13" s="44">
        <v>12407819.029999996</v>
      </c>
      <c r="G13" s="44">
        <v>3130.9157279838496</v>
      </c>
    </row>
    <row r="14" spans="1:9" x14ac:dyDescent="0.3">
      <c r="A14" s="183" t="s">
        <v>260</v>
      </c>
      <c r="B14" s="181" t="s">
        <v>253</v>
      </c>
      <c r="C14" s="42" t="s">
        <v>253</v>
      </c>
      <c r="D14" s="42">
        <v>1</v>
      </c>
      <c r="E14" s="43">
        <v>16459</v>
      </c>
      <c r="F14" s="44">
        <v>510445430.08002186</v>
      </c>
      <c r="G14" s="44">
        <v>31013.14964943325</v>
      </c>
    </row>
    <row r="15" spans="1:9" x14ac:dyDescent="0.3">
      <c r="A15" s="184"/>
      <c r="B15" s="182"/>
      <c r="C15" s="42" t="s">
        <v>254</v>
      </c>
      <c r="D15" s="42">
        <v>3</v>
      </c>
      <c r="E15" s="43">
        <v>19078</v>
      </c>
      <c r="F15" s="44">
        <v>1137066718.6799526</v>
      </c>
      <c r="G15" s="44">
        <v>59600.93923262148</v>
      </c>
    </row>
    <row r="16" spans="1:9" x14ac:dyDescent="0.3">
      <c r="A16" s="184"/>
      <c r="B16" s="182"/>
      <c r="C16" s="42" t="s">
        <v>255</v>
      </c>
      <c r="D16" s="42">
        <v>5</v>
      </c>
      <c r="E16" s="43">
        <v>4162</v>
      </c>
      <c r="F16" s="44">
        <v>345656829.27000129</v>
      </c>
      <c r="G16" s="44">
        <v>83050.655759250672</v>
      </c>
    </row>
    <row r="17" spans="1:7" x14ac:dyDescent="0.3">
      <c r="A17" s="184"/>
      <c r="B17" s="181" t="s">
        <v>255</v>
      </c>
      <c r="C17" s="42" t="s">
        <v>253</v>
      </c>
      <c r="D17" s="42">
        <v>2</v>
      </c>
      <c r="E17" s="43">
        <v>434</v>
      </c>
      <c r="F17" s="44">
        <v>41804482.109999985</v>
      </c>
      <c r="G17" s="44">
        <v>96323.691497695821</v>
      </c>
    </row>
    <row r="18" spans="1:7" x14ac:dyDescent="0.3">
      <c r="A18" s="184"/>
      <c r="B18" s="182"/>
      <c r="C18" s="42" t="s">
        <v>254</v>
      </c>
      <c r="D18" s="42">
        <v>4</v>
      </c>
      <c r="E18" s="43">
        <v>5393</v>
      </c>
      <c r="F18" s="44">
        <v>616428633.18000257</v>
      </c>
      <c r="G18" s="44">
        <v>114301.61935471956</v>
      </c>
    </row>
    <row r="19" spans="1:7" x14ac:dyDescent="0.3">
      <c r="A19" s="184"/>
      <c r="B19" s="182"/>
      <c r="C19" s="42" t="s">
        <v>255</v>
      </c>
      <c r="D19" s="42">
        <v>6</v>
      </c>
      <c r="E19" s="43">
        <v>1907</v>
      </c>
      <c r="F19" s="44">
        <v>243989120.94000113</v>
      </c>
      <c r="G19" s="44">
        <v>127943.9543471427</v>
      </c>
    </row>
    <row r="20" spans="1:7" x14ac:dyDescent="0.3">
      <c r="A20" s="184"/>
      <c r="B20" s="42" t="s">
        <v>256</v>
      </c>
      <c r="C20" s="42" t="s">
        <v>256</v>
      </c>
      <c r="D20" s="42" t="s">
        <v>256</v>
      </c>
      <c r="E20" s="43">
        <v>776</v>
      </c>
      <c r="F20" s="44">
        <v>21897901.180000003</v>
      </c>
      <c r="G20" s="44">
        <v>28218.944819587632</v>
      </c>
    </row>
    <row r="21" spans="1:7" x14ac:dyDescent="0.3">
      <c r="A21" s="183" t="s">
        <v>261</v>
      </c>
      <c r="B21" s="181" t="s">
        <v>253</v>
      </c>
      <c r="C21" s="42" t="s">
        <v>253</v>
      </c>
      <c r="D21" s="42">
        <v>1</v>
      </c>
      <c r="E21" s="43">
        <v>6591</v>
      </c>
      <c r="F21" s="44">
        <v>311274054.95000058</v>
      </c>
      <c r="G21" s="44">
        <v>47227.136238810584</v>
      </c>
    </row>
    <row r="22" spans="1:7" x14ac:dyDescent="0.3">
      <c r="A22" s="184"/>
      <c r="B22" s="182"/>
      <c r="C22" s="42" t="s">
        <v>254</v>
      </c>
      <c r="D22" s="42">
        <v>3</v>
      </c>
      <c r="E22" s="43">
        <v>11001</v>
      </c>
      <c r="F22" s="44">
        <v>1180524837.0299907</v>
      </c>
      <c r="G22" s="44">
        <v>107310.68421325249</v>
      </c>
    </row>
    <row r="23" spans="1:7" x14ac:dyDescent="0.3">
      <c r="A23" s="184"/>
      <c r="B23" s="182"/>
      <c r="C23" s="42" t="s">
        <v>255</v>
      </c>
      <c r="D23" s="42">
        <v>5</v>
      </c>
      <c r="E23" s="43">
        <v>3207</v>
      </c>
      <c r="F23" s="44">
        <v>498349921.72999918</v>
      </c>
      <c r="G23" s="44">
        <v>155394.42523542227</v>
      </c>
    </row>
    <row r="24" spans="1:7" x14ac:dyDescent="0.3">
      <c r="A24" s="184"/>
      <c r="B24" s="181" t="s">
        <v>255</v>
      </c>
      <c r="C24" s="42" t="s">
        <v>253</v>
      </c>
      <c r="D24" s="42">
        <v>2</v>
      </c>
      <c r="E24" s="43">
        <v>141</v>
      </c>
      <c r="F24" s="44">
        <v>21383620.340000004</v>
      </c>
      <c r="G24" s="44">
        <v>151656.88184397167</v>
      </c>
    </row>
    <row r="25" spans="1:7" x14ac:dyDescent="0.3">
      <c r="A25" s="184"/>
      <c r="B25" s="182"/>
      <c r="C25" s="42" t="s">
        <v>254</v>
      </c>
      <c r="D25" s="42">
        <v>4</v>
      </c>
      <c r="E25" s="43">
        <v>2492</v>
      </c>
      <c r="F25" s="44">
        <v>400818020.49999934</v>
      </c>
      <c r="G25" s="44">
        <v>160841.90228731916</v>
      </c>
    </row>
    <row r="26" spans="1:7" x14ac:dyDescent="0.3">
      <c r="A26" s="184"/>
      <c r="B26" s="182"/>
      <c r="C26" s="42" t="s">
        <v>255</v>
      </c>
      <c r="D26" s="42">
        <v>6</v>
      </c>
      <c r="E26" s="43">
        <v>1218</v>
      </c>
      <c r="F26" s="44">
        <v>204440178.37000093</v>
      </c>
      <c r="G26" s="44">
        <v>167849.07912151143</v>
      </c>
    </row>
    <row r="27" spans="1:7" x14ac:dyDescent="0.3">
      <c r="A27" s="184"/>
      <c r="B27" s="42" t="s">
        <v>256</v>
      </c>
      <c r="C27" s="42" t="s">
        <v>256</v>
      </c>
      <c r="D27" s="42" t="s">
        <v>256</v>
      </c>
      <c r="E27" s="43">
        <v>632</v>
      </c>
      <c r="F27" s="44">
        <v>43600429.06000001</v>
      </c>
      <c r="G27" s="44">
        <v>68988.020664556971</v>
      </c>
    </row>
    <row r="28" spans="1:7" x14ac:dyDescent="0.3">
      <c r="A28" s="183" t="s">
        <v>209</v>
      </c>
      <c r="B28" s="181" t="s">
        <v>253</v>
      </c>
      <c r="C28" s="42" t="s">
        <v>253</v>
      </c>
      <c r="D28" s="42">
        <v>1</v>
      </c>
      <c r="E28" s="43">
        <v>1959</v>
      </c>
      <c r="F28" s="44">
        <v>122492971.8600007</v>
      </c>
      <c r="G28" s="44">
        <v>62528.316416539405</v>
      </c>
    </row>
    <row r="29" spans="1:7" x14ac:dyDescent="0.3">
      <c r="A29" s="184"/>
      <c r="B29" s="182"/>
      <c r="C29" s="42" t="s">
        <v>254</v>
      </c>
      <c r="D29" s="42">
        <v>3</v>
      </c>
      <c r="E29" s="43">
        <v>6811</v>
      </c>
      <c r="F29" s="44">
        <v>925690035.6299957</v>
      </c>
      <c r="G29" s="44">
        <v>135911.03151225895</v>
      </c>
    </row>
    <row r="30" spans="1:7" x14ac:dyDescent="0.3">
      <c r="A30" s="184"/>
      <c r="B30" s="182"/>
      <c r="C30" s="42" t="s">
        <v>255</v>
      </c>
      <c r="D30" s="42">
        <v>5</v>
      </c>
      <c r="E30" s="43">
        <v>2941</v>
      </c>
      <c r="F30" s="44">
        <v>540550091.38999951</v>
      </c>
      <c r="G30" s="44">
        <v>183798.05895613719</v>
      </c>
    </row>
    <row r="31" spans="1:7" x14ac:dyDescent="0.3">
      <c r="A31" s="184"/>
      <c r="B31" s="181" t="s">
        <v>255</v>
      </c>
      <c r="C31" s="42" t="s">
        <v>253</v>
      </c>
      <c r="D31" s="42">
        <v>2</v>
      </c>
      <c r="E31" s="43">
        <v>29</v>
      </c>
      <c r="F31" s="44">
        <v>3735403.7399999993</v>
      </c>
      <c r="G31" s="44">
        <v>128807.02551724136</v>
      </c>
    </row>
    <row r="32" spans="1:7" x14ac:dyDescent="0.3">
      <c r="A32" s="184"/>
      <c r="B32" s="182"/>
      <c r="C32" s="42" t="s">
        <v>254</v>
      </c>
      <c r="D32" s="42">
        <v>4</v>
      </c>
      <c r="E32" s="43">
        <v>1059</v>
      </c>
      <c r="F32" s="44">
        <v>173919198.56000096</v>
      </c>
      <c r="G32" s="44">
        <v>164229.64925401413</v>
      </c>
    </row>
    <row r="33" spans="1:7" x14ac:dyDescent="0.3">
      <c r="A33" s="184"/>
      <c r="B33" s="182"/>
      <c r="C33" s="42" t="s">
        <v>255</v>
      </c>
      <c r="D33" s="42">
        <v>6</v>
      </c>
      <c r="E33" s="43">
        <v>918</v>
      </c>
      <c r="F33" s="44">
        <v>162626036.80000091</v>
      </c>
      <c r="G33" s="44">
        <v>177152.54553377006</v>
      </c>
    </row>
    <row r="34" spans="1:7" x14ac:dyDescent="0.3">
      <c r="A34" s="184"/>
      <c r="B34" s="42" t="s">
        <v>256</v>
      </c>
      <c r="C34" s="42" t="s">
        <v>256</v>
      </c>
      <c r="D34" s="42" t="s">
        <v>256</v>
      </c>
      <c r="E34" s="43">
        <v>1047</v>
      </c>
      <c r="F34" s="44">
        <v>110871321.33000034</v>
      </c>
      <c r="G34" s="44">
        <v>105894.28971346737</v>
      </c>
    </row>
    <row r="35" spans="1:7" x14ac:dyDescent="0.3">
      <c r="A35" s="178" t="s">
        <v>210</v>
      </c>
      <c r="B35" s="179"/>
      <c r="C35" s="179"/>
      <c r="D35" s="180"/>
      <c r="E35" s="45">
        <v>126925</v>
      </c>
      <c r="F35" s="46">
        <v>8382755087.6796093</v>
      </c>
      <c r="G35" s="46">
        <v>66044.948494619734</v>
      </c>
    </row>
    <row r="37" spans="1:7" x14ac:dyDescent="0.3">
      <c r="A37" t="s">
        <v>257</v>
      </c>
    </row>
  </sheetData>
  <sheetProtection algorithmName="SHA-512" hashValue="YZCVvxrZBNyjG/7kejCMOBvg7vHumR2jLc5crYvO0T56qyZunekoabJjL6Ju+9AJ3hEucf/U7pogSHu67w2eWA==" saltValue="9FsnDh0Mwg0vkjr6UhjDRw==" spinCount="100000" sheet="1" objects="1" scenarios="1"/>
  <mergeCells count="17">
    <mergeCell ref="A28:A34"/>
    <mergeCell ref="B28:B30"/>
    <mergeCell ref="B31:B33"/>
    <mergeCell ref="A35:D35"/>
    <mergeCell ref="A14:A20"/>
    <mergeCell ref="B14:B16"/>
    <mergeCell ref="B17:B19"/>
    <mergeCell ref="A21:A27"/>
    <mergeCell ref="B21:B23"/>
    <mergeCell ref="B24:B26"/>
    <mergeCell ref="A1:G1"/>
    <mergeCell ref="A2:G2"/>
    <mergeCell ref="A3:G3"/>
    <mergeCell ref="A4:G4"/>
    <mergeCell ref="A7:A13"/>
    <mergeCell ref="B7:B9"/>
    <mergeCell ref="B10:B12"/>
  </mergeCells>
  <printOptions horizontalCentered="1"/>
  <pageMargins left="0.25" right="0.25" top="0.75" bottom="0.75" header="0.3" footer="0.3"/>
  <pageSetup fitToHeight="10" orientation="portrait" r:id="rId1"/>
  <headerFooter>
    <oddFooter>Page &amp;P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A20A-8E56-4B35-B648-128A61994D39}">
  <sheetPr>
    <pageSetUpPr fitToPage="1"/>
  </sheetPr>
  <dimension ref="A1:D20"/>
  <sheetViews>
    <sheetView workbookViewId="0">
      <selection activeCell="A2" sqref="A2"/>
    </sheetView>
  </sheetViews>
  <sheetFormatPr defaultRowHeight="14.4" x14ac:dyDescent="0.3"/>
  <cols>
    <col min="1" max="1" width="25.33203125" bestFit="1" customWidth="1"/>
    <col min="2" max="2" width="28.6640625" style="2" customWidth="1"/>
    <col min="3" max="3" width="28.6640625" customWidth="1"/>
    <col min="4" max="4" width="18.44140625" style="2" bestFit="1" customWidth="1"/>
  </cols>
  <sheetData>
    <row r="1" spans="1:4" ht="22.8" x14ac:dyDescent="0.4">
      <c r="A1" s="162" t="s">
        <v>660</v>
      </c>
      <c r="B1" s="162"/>
      <c r="C1" s="162"/>
      <c r="D1" s="162"/>
    </row>
    <row r="2" spans="1:4" ht="22.8" x14ac:dyDescent="0.4">
      <c r="A2" s="162" t="s">
        <v>179</v>
      </c>
      <c r="B2" s="162"/>
      <c r="C2" s="162"/>
      <c r="D2" s="162"/>
    </row>
    <row r="3" spans="1:4" ht="22.8" x14ac:dyDescent="0.4">
      <c r="A3" s="162" t="s">
        <v>133</v>
      </c>
      <c r="B3" s="162"/>
      <c r="C3" s="162"/>
      <c r="D3" s="162"/>
    </row>
    <row r="4" spans="1:4" ht="22.8" x14ac:dyDescent="0.4">
      <c r="A4" s="162" t="s">
        <v>180</v>
      </c>
      <c r="B4" s="162"/>
      <c r="C4" s="162"/>
      <c r="D4" s="162"/>
    </row>
    <row r="5" spans="1:4" ht="22.8" x14ac:dyDescent="0.4">
      <c r="A5" s="162" t="s">
        <v>708</v>
      </c>
      <c r="B5" s="162"/>
      <c r="C5" s="162"/>
      <c r="D5" s="162"/>
    </row>
    <row r="7" spans="1:4" s="6" customFormat="1" ht="15.6" x14ac:dyDescent="0.3">
      <c r="A7" s="5" t="s">
        <v>181</v>
      </c>
      <c r="B7" s="5" t="s">
        <v>182</v>
      </c>
      <c r="C7" s="5" t="s">
        <v>183</v>
      </c>
      <c r="D7" s="5" t="s">
        <v>184</v>
      </c>
    </row>
    <row r="8" spans="1:4" ht="15" x14ac:dyDescent="0.3">
      <c r="A8" s="7" t="s">
        <v>186</v>
      </c>
      <c r="B8" s="7">
        <v>16676</v>
      </c>
      <c r="C8" s="8">
        <v>1122235296.1301026</v>
      </c>
      <c r="D8" s="8">
        <v>67296.431766017195</v>
      </c>
    </row>
    <row r="9" spans="1:4" ht="15" x14ac:dyDescent="0.3">
      <c r="A9" s="7" t="s">
        <v>187</v>
      </c>
      <c r="B9" s="7">
        <v>17003</v>
      </c>
      <c r="C9" s="8">
        <v>1182191786.9799626</v>
      </c>
      <c r="D9" s="8">
        <v>69528.42362994545</v>
      </c>
    </row>
    <row r="10" spans="1:4" ht="15" x14ac:dyDescent="0.3">
      <c r="A10" s="7" t="s">
        <v>188</v>
      </c>
      <c r="B10" s="7">
        <v>16976</v>
      </c>
      <c r="C10" s="8">
        <v>1240425174.4999568</v>
      </c>
      <c r="D10" s="8">
        <v>73069.343455463997</v>
      </c>
    </row>
    <row r="11" spans="1:4" ht="15" x14ac:dyDescent="0.3">
      <c r="A11" s="7" t="s">
        <v>189</v>
      </c>
      <c r="B11" s="7">
        <v>17260</v>
      </c>
      <c r="C11" s="8">
        <v>1261642022.0499461</v>
      </c>
      <c r="D11" s="8">
        <v>73096.293282152154</v>
      </c>
    </row>
    <row r="12" spans="1:4" ht="15" x14ac:dyDescent="0.3">
      <c r="A12" s="7" t="s">
        <v>682</v>
      </c>
      <c r="B12" s="7">
        <v>17498</v>
      </c>
      <c r="C12" s="8">
        <v>1176511762.5199635</v>
      </c>
      <c r="D12" s="8">
        <v>67236.927792888528</v>
      </c>
    </row>
    <row r="13" spans="1:4" ht="15" x14ac:dyDescent="0.3">
      <c r="A13" s="7" t="s">
        <v>709</v>
      </c>
      <c r="B13" s="7">
        <v>17499</v>
      </c>
      <c r="C13" s="8">
        <v>1189840306.8799841</v>
      </c>
      <c r="D13" s="8">
        <v>67994.760093718738</v>
      </c>
    </row>
    <row r="14" spans="1:4" ht="15.6" x14ac:dyDescent="0.3">
      <c r="A14" s="9"/>
      <c r="B14" s="10"/>
      <c r="C14" s="9"/>
      <c r="D14" s="10"/>
    </row>
    <row r="15" spans="1:4" ht="15.6" x14ac:dyDescent="0.3">
      <c r="A15" s="11" t="s">
        <v>1148</v>
      </c>
      <c r="B15" s="12">
        <f>(B13-B12)/B12</f>
        <v>5.7149388501543034E-5</v>
      </c>
      <c r="C15" s="12">
        <f>(C13-C12)/C12</f>
        <v>1.1328866216749341E-2</v>
      </c>
      <c r="D15" s="12">
        <f>(D13-D12)/D12</f>
        <v>1.1271072693335705E-2</v>
      </c>
    </row>
    <row r="16" spans="1:4" ht="15.6" x14ac:dyDescent="0.3">
      <c r="A16" s="9"/>
      <c r="B16" s="10"/>
      <c r="C16" s="9"/>
      <c r="D16" s="10"/>
    </row>
    <row r="17" spans="1:4" ht="15.6" x14ac:dyDescent="0.3">
      <c r="A17" s="11" t="s">
        <v>706</v>
      </c>
      <c r="B17" s="12">
        <f>((B11/B8)^(1/3)-1)</f>
        <v>1.1539784007858822E-2</v>
      </c>
      <c r="C17" s="12">
        <f t="shared" ref="C17:D17" si="0">((C11/C8)^(1/3)-1)</f>
        <v>3.9802220767775065E-2</v>
      </c>
      <c r="D17" s="12">
        <f t="shared" si="0"/>
        <v>2.7940015021393094E-2</v>
      </c>
    </row>
    <row r="18" spans="1:4" ht="15.6" x14ac:dyDescent="0.3">
      <c r="A18" s="11" t="s">
        <v>707</v>
      </c>
      <c r="B18" s="12">
        <f>((B13/B8)^(1/5)-1)</f>
        <v>9.6811978002229182E-3</v>
      </c>
      <c r="C18" s="12">
        <f>((C13/C8)^(1/5)-1)</f>
        <v>1.176802588100756E-2</v>
      </c>
      <c r="D18" s="12">
        <f>((D13/D8)^(1/5)-1)</f>
        <v>2.0668187991725873E-3</v>
      </c>
    </row>
    <row r="19" spans="1:4" ht="15.6" x14ac:dyDescent="0.3">
      <c r="A19" s="11"/>
      <c r="B19" s="12"/>
      <c r="C19" s="12"/>
      <c r="D19" s="12"/>
    </row>
    <row r="20" spans="1:4" x14ac:dyDescent="0.3">
      <c r="A20" t="s">
        <v>234</v>
      </c>
    </row>
  </sheetData>
  <sheetProtection algorithmName="SHA-512" hashValue="6AUf3dX1j/lIrMWExlVnyqAbwhYBLXy4gw6JGtrpNpJNUzesD6o7h1MpkpFL4WemgezkuL95iWPW2BFWhUnP4Q==" saltValue="zdExATbeCBI/E6xW1gzBGQ==" spinCount="100000" sheet="1" objects="1" scenarios="1"/>
  <mergeCells count="5">
    <mergeCell ref="A1:D1"/>
    <mergeCell ref="A2:D2"/>
    <mergeCell ref="A3:D3"/>
    <mergeCell ref="A4:D4"/>
    <mergeCell ref="A5:D5"/>
  </mergeCells>
  <printOptions horizontalCentered="1"/>
  <pageMargins left="0.25" right="0.25" top="0.75" bottom="0.75" header="0.3" footer="0.3"/>
  <pageSetup fitToHeight="10" orientation="portrait" r:id="rId1"/>
  <headerFooter>
    <oddFooter>Page &amp;P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B6046-B630-4608-B130-62816818B03B}">
  <sheetPr>
    <pageSetUpPr fitToPage="1"/>
  </sheetPr>
  <dimension ref="A1:M19"/>
  <sheetViews>
    <sheetView workbookViewId="0">
      <selection activeCell="A2" sqref="A2"/>
    </sheetView>
  </sheetViews>
  <sheetFormatPr defaultRowHeight="14.4" x14ac:dyDescent="0.3"/>
  <cols>
    <col min="1" max="1" width="15.6640625" bestFit="1" customWidth="1"/>
    <col min="2" max="2" width="24.5546875" bestFit="1" customWidth="1"/>
    <col min="3" max="8" width="16.5546875" bestFit="1" customWidth="1"/>
    <col min="9" max="9" width="2.44140625" customWidth="1"/>
    <col min="10" max="10" width="9.88671875" bestFit="1" customWidth="1"/>
    <col min="11" max="13" width="11.5546875" bestFit="1" customWidth="1"/>
  </cols>
  <sheetData>
    <row r="1" spans="1:13" ht="22.95" customHeight="1" x14ac:dyDescent="0.4">
      <c r="A1" s="162" t="s">
        <v>661</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133</v>
      </c>
      <c r="B3" s="162"/>
      <c r="C3" s="162"/>
      <c r="D3" s="162"/>
      <c r="E3" s="162"/>
      <c r="F3" s="162"/>
      <c r="G3" s="162"/>
      <c r="H3" s="162"/>
      <c r="I3" s="162"/>
      <c r="J3" s="162"/>
      <c r="K3" s="162"/>
      <c r="L3" s="162"/>
      <c r="M3" s="162"/>
    </row>
    <row r="4" spans="1:13" ht="22.95" customHeight="1" x14ac:dyDescent="0.4">
      <c r="A4" s="162" t="s">
        <v>192</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6" spans="1:13" ht="15.6" x14ac:dyDescent="0.3">
      <c r="A6" s="9"/>
      <c r="B6" s="9"/>
      <c r="C6" s="9"/>
      <c r="D6" s="9"/>
      <c r="E6" s="9"/>
      <c r="F6" s="9"/>
      <c r="G6" s="9"/>
      <c r="H6" s="9"/>
      <c r="I6" s="9"/>
      <c r="J6" s="9"/>
      <c r="K6" s="9"/>
      <c r="L6" s="9"/>
    </row>
    <row r="7" spans="1:13" ht="15.6" x14ac:dyDescent="0.3">
      <c r="A7" s="9"/>
      <c r="B7" s="9"/>
      <c r="C7" s="227" t="s">
        <v>193</v>
      </c>
      <c r="D7" s="228"/>
      <c r="E7" s="228"/>
      <c r="F7" s="228"/>
      <c r="G7" s="228"/>
      <c r="H7" s="229"/>
      <c r="I7" s="9"/>
      <c r="J7" s="148" t="s">
        <v>709</v>
      </c>
      <c r="K7" s="149" t="s">
        <v>710</v>
      </c>
      <c r="L7" s="149" t="s">
        <v>711</v>
      </c>
      <c r="M7" s="149" t="s">
        <v>712</v>
      </c>
    </row>
    <row r="8" spans="1:13" ht="15.6" x14ac:dyDescent="0.3">
      <c r="A8" s="146" t="s">
        <v>194</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63" t="s">
        <v>198</v>
      </c>
      <c r="B9" s="18" t="s">
        <v>201</v>
      </c>
      <c r="C9" s="19">
        <v>6441</v>
      </c>
      <c r="D9" s="19">
        <v>6508</v>
      </c>
      <c r="E9" s="19">
        <v>6494</v>
      </c>
      <c r="F9" s="19">
        <v>6547</v>
      </c>
      <c r="G9" s="19">
        <v>6590</v>
      </c>
      <c r="H9" s="19">
        <v>6549</v>
      </c>
      <c r="I9" s="20"/>
      <c r="J9" s="21">
        <f>H9/H$15</f>
        <v>0.37424995714040804</v>
      </c>
      <c r="K9" s="21">
        <f>(H9-G9)/G9</f>
        <v>-6.2215477996965095E-3</v>
      </c>
      <c r="L9" s="21">
        <f>((F9/C9)^(1/3)-1)</f>
        <v>5.4558699764666319E-3</v>
      </c>
      <c r="M9" s="21">
        <f>((H9/C9)^(1/5)-1)</f>
        <v>3.3312480491967111E-3</v>
      </c>
    </row>
    <row r="10" spans="1:13" ht="15.6" x14ac:dyDescent="0.3">
      <c r="A10" s="164"/>
      <c r="B10" s="18" t="s">
        <v>183</v>
      </c>
      <c r="C10" s="22">
        <v>430443675.51001102</v>
      </c>
      <c r="D10" s="22">
        <v>454583406.5400126</v>
      </c>
      <c r="E10" s="22">
        <v>476352930.76000541</v>
      </c>
      <c r="F10" s="22">
        <v>483293572.39000511</v>
      </c>
      <c r="G10" s="22">
        <v>452591925.97000313</v>
      </c>
      <c r="H10" s="22">
        <v>459581825.73000276</v>
      </c>
      <c r="I10" s="20"/>
      <c r="J10" s="21">
        <f>H10/H$16</f>
        <v>0.38625504874273853</v>
      </c>
      <c r="K10" s="21">
        <f t="shared" ref="K10:K17" si="0">(H10-G10)/G10</f>
        <v>1.5444154786939149E-2</v>
      </c>
      <c r="L10" s="21">
        <f t="shared" ref="L10:L17" si="1">((F10/C10)^(1/3)-1)</f>
        <v>3.9357360636237848E-2</v>
      </c>
      <c r="M10" s="21">
        <f t="shared" ref="M10:M17" si="2">((H10/C10)^(1/5)-1)</f>
        <v>1.318628654053855E-2</v>
      </c>
    </row>
    <row r="11" spans="1:13" ht="15.6" x14ac:dyDescent="0.3">
      <c r="A11" s="164"/>
      <c r="B11" s="18" t="s">
        <v>184</v>
      </c>
      <c r="C11" s="22">
        <v>66828.702920355689</v>
      </c>
      <c r="D11" s="22">
        <v>69849.939542103966</v>
      </c>
      <c r="E11" s="22">
        <v>73352.776526024856</v>
      </c>
      <c r="F11" s="22">
        <v>73819.088497022312</v>
      </c>
      <c r="G11" s="22">
        <v>68678.592711684847</v>
      </c>
      <c r="H11" s="22">
        <v>70175.878108108533</v>
      </c>
      <c r="I11" s="20"/>
      <c r="J11" s="21"/>
      <c r="K11" s="21">
        <f t="shared" si="0"/>
        <v>2.1801340669709738E-2</v>
      </c>
      <c r="L11" s="21">
        <f t="shared" si="1"/>
        <v>3.3717532188224819E-2</v>
      </c>
      <c r="M11" s="21">
        <f t="shared" si="2"/>
        <v>9.8223179139522721E-3</v>
      </c>
    </row>
    <row r="12" spans="1:13" ht="15.6" x14ac:dyDescent="0.3">
      <c r="A12" s="163" t="s">
        <v>199</v>
      </c>
      <c r="B12" s="18" t="s">
        <v>201</v>
      </c>
      <c r="C12" s="19">
        <v>10235</v>
      </c>
      <c r="D12" s="19">
        <v>10495</v>
      </c>
      <c r="E12" s="19">
        <v>10482</v>
      </c>
      <c r="F12" s="19">
        <v>10713</v>
      </c>
      <c r="G12" s="19">
        <v>10908</v>
      </c>
      <c r="H12" s="19">
        <v>10950</v>
      </c>
      <c r="I12" s="20"/>
      <c r="J12" s="21">
        <f>H12/H$15</f>
        <v>0.62575004285959201</v>
      </c>
      <c r="K12" s="21">
        <f t="shared" si="0"/>
        <v>3.8503850385038503E-3</v>
      </c>
      <c r="L12" s="21">
        <f t="shared" si="1"/>
        <v>1.5331248772404438E-2</v>
      </c>
      <c r="M12" s="21">
        <f t="shared" si="2"/>
        <v>1.3596855214646375E-2</v>
      </c>
    </row>
    <row r="13" spans="1:13" ht="15.6" x14ac:dyDescent="0.3">
      <c r="A13" s="164"/>
      <c r="B13" s="18" t="s">
        <v>183</v>
      </c>
      <c r="C13" s="22">
        <v>691791620.62004352</v>
      </c>
      <c r="D13" s="22">
        <v>727608380.43998373</v>
      </c>
      <c r="E13" s="22">
        <v>764072243.739995</v>
      </c>
      <c r="F13" s="22">
        <v>778348449.65999568</v>
      </c>
      <c r="G13" s="22">
        <v>723919836.54999769</v>
      </c>
      <c r="H13" s="22">
        <v>730258481.15000594</v>
      </c>
      <c r="I13" s="20"/>
      <c r="J13" s="21">
        <f>H13/H$16</f>
        <v>0.61374495125728312</v>
      </c>
      <c r="K13" s="21">
        <f t="shared" si="0"/>
        <v>8.7560034688598694E-3</v>
      </c>
      <c r="L13" s="21">
        <f t="shared" si="1"/>
        <v>4.0078827774071124E-2</v>
      </c>
      <c r="M13" s="21">
        <f t="shared" si="2"/>
        <v>1.0881532107134273E-2</v>
      </c>
    </row>
    <row r="14" spans="1:13" ht="15.6" x14ac:dyDescent="0.3">
      <c r="A14" s="164"/>
      <c r="B14" s="18" t="s">
        <v>184</v>
      </c>
      <c r="C14" s="22">
        <v>67590.778761118083</v>
      </c>
      <c r="D14" s="22">
        <v>69329.050065744043</v>
      </c>
      <c r="E14" s="22">
        <v>72893.745825223712</v>
      </c>
      <c r="F14" s="22">
        <v>72654.573850461646</v>
      </c>
      <c r="G14" s="22">
        <v>66365.954945911042</v>
      </c>
      <c r="H14" s="22">
        <v>66690.272251142102</v>
      </c>
      <c r="I14" s="20"/>
      <c r="J14" s="21"/>
      <c r="K14" s="21">
        <f t="shared" si="0"/>
        <v>4.8868023596644015E-3</v>
      </c>
      <c r="L14" s="21">
        <f t="shared" si="1"/>
        <v>2.4373896727386324E-2</v>
      </c>
      <c r="M14" s="21">
        <f t="shared" si="2"/>
        <v>-2.6788985123056275E-3</v>
      </c>
    </row>
    <row r="15" spans="1:13" ht="15.6" x14ac:dyDescent="0.3">
      <c r="A15" s="165" t="s">
        <v>200</v>
      </c>
      <c r="B15" s="23" t="s">
        <v>201</v>
      </c>
      <c r="C15" s="24">
        <v>16676</v>
      </c>
      <c r="D15" s="24">
        <v>17003</v>
      </c>
      <c r="E15" s="24">
        <v>16976</v>
      </c>
      <c r="F15" s="24">
        <v>17260</v>
      </c>
      <c r="G15" s="24">
        <v>17498</v>
      </c>
      <c r="H15" s="24">
        <v>17499</v>
      </c>
      <c r="I15" s="20"/>
      <c r="J15" s="25"/>
      <c r="K15" s="26">
        <f t="shared" si="0"/>
        <v>5.7149388501543034E-5</v>
      </c>
      <c r="L15" s="26">
        <f t="shared" si="1"/>
        <v>1.1539784007858822E-2</v>
      </c>
      <c r="M15" s="26">
        <f t="shared" si="2"/>
        <v>9.6811978002229182E-3</v>
      </c>
    </row>
    <row r="16" spans="1:13" ht="15.6" x14ac:dyDescent="0.3">
      <c r="A16" s="166"/>
      <c r="B16" s="23" t="s">
        <v>183</v>
      </c>
      <c r="C16" s="27">
        <v>1122235296.130105</v>
      </c>
      <c r="D16" s="27">
        <v>1182191786.9799747</v>
      </c>
      <c r="E16" s="27">
        <v>1240425174.4999614</v>
      </c>
      <c r="F16" s="27">
        <v>1261642022.0499516</v>
      </c>
      <c r="G16" s="27">
        <v>1176511762.5199678</v>
      </c>
      <c r="H16" s="27">
        <v>1189840306.8799829</v>
      </c>
      <c r="I16" s="20"/>
      <c r="J16" s="25"/>
      <c r="K16" s="26">
        <f t="shared" si="0"/>
        <v>1.1328866216744638E-2</v>
      </c>
      <c r="L16" s="26">
        <f t="shared" si="1"/>
        <v>3.9802220767775731E-2</v>
      </c>
      <c r="M16" s="26">
        <f t="shared" si="2"/>
        <v>1.1768025881006894E-2</v>
      </c>
    </row>
    <row r="17" spans="1:13" ht="15.6" x14ac:dyDescent="0.3">
      <c r="A17" s="166"/>
      <c r="B17" s="23" t="s">
        <v>184</v>
      </c>
      <c r="C17" s="27">
        <v>67296.431766017326</v>
      </c>
      <c r="D17" s="27">
        <v>69528.423629946177</v>
      </c>
      <c r="E17" s="27">
        <v>73069.343455464259</v>
      </c>
      <c r="F17" s="27">
        <v>73096.293282152459</v>
      </c>
      <c r="G17" s="27">
        <v>67236.927792888775</v>
      </c>
      <c r="H17" s="27">
        <v>67994.760093718665</v>
      </c>
      <c r="I17" s="20"/>
      <c r="J17" s="25"/>
      <c r="K17" s="26">
        <f t="shared" si="0"/>
        <v>1.1271072693330903E-2</v>
      </c>
      <c r="L17" s="26">
        <f t="shared" si="1"/>
        <v>2.794001502139376E-2</v>
      </c>
      <c r="M17" s="26">
        <f t="shared" si="2"/>
        <v>2.0668187991719211E-3</v>
      </c>
    </row>
    <row r="19" spans="1:13" x14ac:dyDescent="0.3">
      <c r="A19" t="s">
        <v>627</v>
      </c>
    </row>
  </sheetData>
  <sheetProtection algorithmName="SHA-512" hashValue="RrDSN7Hle3PbX9GlokFAfMfxjbbHLd1VNpYOBVkoAmjJ5ApBuW0898zD7Xf37RV1AyEtU4imRoK2O3LgFz5gag==" saltValue="+8OAz27z1NGWd0kMxBPM+A==" spinCount="100000" sheet="1" objects="1" scenarios="1"/>
  <mergeCells count="9">
    <mergeCell ref="A9:A11"/>
    <mergeCell ref="A12:A14"/>
    <mergeCell ref="A15:A17"/>
    <mergeCell ref="A1:M1"/>
    <mergeCell ref="A2:M2"/>
    <mergeCell ref="A3:M3"/>
    <mergeCell ref="A4:M4"/>
    <mergeCell ref="A5:M5"/>
    <mergeCell ref="C7:H7"/>
  </mergeCells>
  <printOptions horizontalCentered="1"/>
  <pageMargins left="0.25" right="0.25" top="0.75" bottom="0.75" header="0.3" footer="0.3"/>
  <pageSetup scale="71" fitToHeight="10" orientation="landscape" r:id="rId1"/>
  <headerFooter>
    <oddFooter>Page &amp;P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B7721-DB72-47F4-9FA8-06B26271B03F}">
  <sheetPr>
    <pageSetUpPr fitToPage="1"/>
  </sheetPr>
  <dimension ref="A1:M25"/>
  <sheetViews>
    <sheetView workbookViewId="0">
      <selection activeCell="A2" sqref="A2"/>
    </sheetView>
  </sheetViews>
  <sheetFormatPr defaultRowHeight="14.4" x14ac:dyDescent="0.3"/>
  <cols>
    <col min="1" max="1" width="20.33203125" bestFit="1" customWidth="1"/>
    <col min="2" max="2" width="24.5546875"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662</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133</v>
      </c>
      <c r="B3" s="162"/>
      <c r="C3" s="162"/>
      <c r="D3" s="162"/>
      <c r="E3" s="162"/>
      <c r="F3" s="162"/>
      <c r="G3" s="162"/>
      <c r="H3" s="162"/>
      <c r="I3" s="162"/>
      <c r="J3" s="162"/>
      <c r="K3" s="162"/>
      <c r="L3" s="162"/>
      <c r="M3" s="162"/>
    </row>
    <row r="4" spans="1:13" ht="22.95" customHeight="1" x14ac:dyDescent="0.4">
      <c r="A4" s="162" t="s">
        <v>204</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7" spans="1:13" ht="15.6" x14ac:dyDescent="0.3">
      <c r="A7" s="28"/>
      <c r="B7" s="28"/>
      <c r="C7" s="230" t="s">
        <v>181</v>
      </c>
      <c r="D7" s="231"/>
      <c r="E7" s="231"/>
      <c r="F7" s="231"/>
      <c r="G7" s="231"/>
      <c r="H7" s="232"/>
      <c r="J7" s="148" t="s">
        <v>709</v>
      </c>
      <c r="K7" s="149" t="s">
        <v>710</v>
      </c>
      <c r="L7" s="149" t="s">
        <v>711</v>
      </c>
      <c r="M7" s="149" t="s">
        <v>712</v>
      </c>
    </row>
    <row r="8" spans="1:13" ht="15.6" x14ac:dyDescent="0.3">
      <c r="A8" s="146" t="s">
        <v>205</v>
      </c>
      <c r="B8" s="146" t="s">
        <v>195</v>
      </c>
      <c r="C8" s="147" t="s">
        <v>186</v>
      </c>
      <c r="D8" s="147" t="s">
        <v>187</v>
      </c>
      <c r="E8" s="147" t="s">
        <v>188</v>
      </c>
      <c r="F8" s="147" t="s">
        <v>189</v>
      </c>
      <c r="G8" s="147" t="s">
        <v>682</v>
      </c>
      <c r="H8" s="147" t="s">
        <v>709</v>
      </c>
      <c r="J8" s="150" t="s">
        <v>196</v>
      </c>
      <c r="K8" s="150" t="s">
        <v>197</v>
      </c>
      <c r="L8" s="150" t="s">
        <v>685</v>
      </c>
      <c r="M8" s="150" t="s">
        <v>685</v>
      </c>
    </row>
    <row r="9" spans="1:13" ht="15" x14ac:dyDescent="0.3">
      <c r="A9" s="168" t="s">
        <v>206</v>
      </c>
      <c r="B9" s="18" t="s">
        <v>201</v>
      </c>
      <c r="C9" s="19">
        <v>5301</v>
      </c>
      <c r="D9" s="19">
        <v>5488</v>
      </c>
      <c r="E9" s="19">
        <v>5415</v>
      </c>
      <c r="F9" s="19">
        <v>5553</v>
      </c>
      <c r="G9" s="19">
        <v>5612</v>
      </c>
      <c r="H9" s="19">
        <v>5541</v>
      </c>
      <c r="I9" s="29"/>
      <c r="J9" s="21">
        <f>H9/H$21</f>
        <v>0.31664666552374421</v>
      </c>
      <c r="K9" s="21">
        <f>(H9-G9)/G9</f>
        <v>-1.2651461154668567E-2</v>
      </c>
      <c r="L9" s="21">
        <f>((F9/C9)^(1/3)-1)</f>
        <v>1.5601397367926984E-2</v>
      </c>
      <c r="M9" s="21">
        <f>((H9/C9)^(1/5)-1)</f>
        <v>8.8952310859622408E-3</v>
      </c>
    </row>
    <row r="10" spans="1:13" ht="15" x14ac:dyDescent="0.3">
      <c r="A10" s="169"/>
      <c r="B10" s="18" t="s">
        <v>183</v>
      </c>
      <c r="C10" s="22">
        <v>70420934.729998991</v>
      </c>
      <c r="D10" s="22">
        <v>73872574.16000104</v>
      </c>
      <c r="E10" s="22">
        <v>91075690.549999923</v>
      </c>
      <c r="F10" s="22">
        <v>93189463.970000029</v>
      </c>
      <c r="G10" s="22">
        <v>83416662.579999954</v>
      </c>
      <c r="H10" s="22">
        <v>81385611.349999264</v>
      </c>
      <c r="I10" s="29"/>
      <c r="J10" s="21">
        <f>H10/H$22</f>
        <v>6.8400449101787233E-2</v>
      </c>
      <c r="K10" s="21">
        <f t="shared" ref="K10:K23" si="0">(H10-G10)/G10</f>
        <v>-2.4348267686360975E-2</v>
      </c>
      <c r="L10" s="21">
        <f t="shared" ref="L10:L23" si="1">((F10/C10)^(1/3)-1)</f>
        <v>9.7880343268496262E-2</v>
      </c>
      <c r="M10" s="21">
        <f t="shared" ref="M10:M23" si="2">((H10/C10)^(1/5)-1)</f>
        <v>2.9364458350239042E-2</v>
      </c>
    </row>
    <row r="11" spans="1:13" ht="15" x14ac:dyDescent="0.3">
      <c r="A11" s="169"/>
      <c r="B11" s="18" t="s">
        <v>184</v>
      </c>
      <c r="C11" s="22">
        <v>13284.462314657421</v>
      </c>
      <c r="D11" s="22">
        <v>13460.746020408353</v>
      </c>
      <c r="E11" s="22">
        <v>16819.148762696201</v>
      </c>
      <c r="F11" s="22">
        <v>16781.823153250501</v>
      </c>
      <c r="G11" s="22">
        <v>14863.981215253021</v>
      </c>
      <c r="H11" s="22">
        <v>14687.892320880575</v>
      </c>
      <c r="I11" s="29"/>
      <c r="J11" s="21"/>
      <c r="K11" s="21">
        <f t="shared" si="0"/>
        <v>-1.1846684399180218E-2</v>
      </c>
      <c r="L11" s="21">
        <f t="shared" si="1"/>
        <v>8.101499871288742E-2</v>
      </c>
      <c r="M11" s="21">
        <f t="shared" si="2"/>
        <v>2.0288754108039653E-2</v>
      </c>
    </row>
    <row r="12" spans="1:13" ht="15" x14ac:dyDescent="0.3">
      <c r="A12" s="168" t="s">
        <v>207</v>
      </c>
      <c r="B12" s="18" t="s">
        <v>201</v>
      </c>
      <c r="C12" s="19">
        <v>5613</v>
      </c>
      <c r="D12" s="19">
        <v>5781</v>
      </c>
      <c r="E12" s="19">
        <v>5887</v>
      </c>
      <c r="F12" s="19">
        <v>6080</v>
      </c>
      <c r="G12" s="19">
        <v>6271</v>
      </c>
      <c r="H12" s="19">
        <v>6463</v>
      </c>
      <c r="I12" s="29"/>
      <c r="J12" s="21">
        <f>H12/H$21</f>
        <v>0.3693353905937482</v>
      </c>
      <c r="K12" s="21">
        <f t="shared" si="0"/>
        <v>3.0617126455110829E-2</v>
      </c>
      <c r="L12" s="21">
        <f t="shared" si="1"/>
        <v>2.699779783321965E-2</v>
      </c>
      <c r="M12" s="21">
        <f t="shared" si="2"/>
        <v>2.8603085501664349E-2</v>
      </c>
    </row>
    <row r="13" spans="1:13" ht="15" x14ac:dyDescent="0.3">
      <c r="A13" s="169"/>
      <c r="B13" s="18" t="s">
        <v>183</v>
      </c>
      <c r="C13" s="22">
        <v>354375385.80000579</v>
      </c>
      <c r="D13" s="22">
        <v>383336017.03000909</v>
      </c>
      <c r="E13" s="22">
        <v>409709848.1300022</v>
      </c>
      <c r="F13" s="22">
        <v>415598606.28000319</v>
      </c>
      <c r="G13" s="22">
        <v>386127553.51000261</v>
      </c>
      <c r="H13" s="22">
        <v>398056124.62000501</v>
      </c>
      <c r="I13" s="29"/>
      <c r="J13" s="21">
        <f>H13/H$22</f>
        <v>0.33454583973860602</v>
      </c>
      <c r="K13" s="21">
        <f t="shared" si="0"/>
        <v>3.089282544477466E-2</v>
      </c>
      <c r="L13" s="21">
        <f t="shared" si="1"/>
        <v>5.4557288933942738E-2</v>
      </c>
      <c r="M13" s="21">
        <f t="shared" si="2"/>
        <v>2.3519573236989944E-2</v>
      </c>
    </row>
    <row r="14" spans="1:13" ht="15" x14ac:dyDescent="0.3">
      <c r="A14" s="169"/>
      <c r="B14" s="18" t="s">
        <v>184</v>
      </c>
      <c r="C14" s="22">
        <v>63134.756066275753</v>
      </c>
      <c r="D14" s="22">
        <v>66309.637957102415</v>
      </c>
      <c r="E14" s="22">
        <v>69595.693584168883</v>
      </c>
      <c r="F14" s="22">
        <v>68355.033927632103</v>
      </c>
      <c r="G14" s="22">
        <v>61573.5215292621</v>
      </c>
      <c r="H14" s="22">
        <v>61589.992978493734</v>
      </c>
      <c r="I14" s="29"/>
      <c r="J14" s="21"/>
      <c r="K14" s="21">
        <f t="shared" si="0"/>
        <v>2.6750864369202044E-4</v>
      </c>
      <c r="L14" s="21">
        <f t="shared" si="1"/>
        <v>2.683500505927916E-2</v>
      </c>
      <c r="M14" s="21">
        <f t="shared" si="2"/>
        <v>-4.9421514832372893E-3</v>
      </c>
    </row>
    <row r="15" spans="1:13" ht="15" x14ac:dyDescent="0.3">
      <c r="A15" s="168" t="s">
        <v>208</v>
      </c>
      <c r="B15" s="18" t="s">
        <v>201</v>
      </c>
      <c r="C15" s="19">
        <v>4039</v>
      </c>
      <c r="D15" s="19">
        <v>3978</v>
      </c>
      <c r="E15" s="19">
        <v>3886</v>
      </c>
      <c r="F15" s="19">
        <v>3844</v>
      </c>
      <c r="G15" s="19">
        <v>3770</v>
      </c>
      <c r="H15" s="19">
        <v>3710</v>
      </c>
      <c r="I15" s="29"/>
      <c r="J15" s="21">
        <f>H15/H$21</f>
        <v>0.21201211497799874</v>
      </c>
      <c r="K15" s="21">
        <f t="shared" si="0"/>
        <v>-1.5915119363395226E-2</v>
      </c>
      <c r="L15" s="21">
        <f t="shared" si="1"/>
        <v>-1.635925829766316E-2</v>
      </c>
      <c r="M15" s="21">
        <f t="shared" si="2"/>
        <v>-1.6849484451553653E-2</v>
      </c>
    </row>
    <row r="16" spans="1:13" ht="15" x14ac:dyDescent="0.3">
      <c r="A16" s="169"/>
      <c r="B16" s="18" t="s">
        <v>183</v>
      </c>
      <c r="C16" s="22">
        <v>405757594.7000038</v>
      </c>
      <c r="D16" s="22">
        <v>414013561.07000977</v>
      </c>
      <c r="E16" s="22">
        <v>413550161.86000443</v>
      </c>
      <c r="F16" s="22">
        <v>409645129.45000499</v>
      </c>
      <c r="G16" s="22">
        <v>371719492.50000364</v>
      </c>
      <c r="H16" s="22">
        <v>366171684.48000211</v>
      </c>
      <c r="I16" s="29"/>
      <c r="J16" s="21">
        <f>H16/H$22</f>
        <v>0.30774859648197883</v>
      </c>
      <c r="K16" s="21">
        <f t="shared" si="0"/>
        <v>-1.4924716437896989E-2</v>
      </c>
      <c r="L16" s="21">
        <f t="shared" si="1"/>
        <v>3.1834976244442537E-3</v>
      </c>
      <c r="M16" s="21">
        <f t="shared" si="2"/>
        <v>-2.0321403086009382E-2</v>
      </c>
    </row>
    <row r="17" spans="1:13" ht="15" x14ac:dyDescent="0.3">
      <c r="A17" s="169"/>
      <c r="B17" s="18" t="s">
        <v>184</v>
      </c>
      <c r="C17" s="22">
        <v>100459.91450854266</v>
      </c>
      <c r="D17" s="22">
        <v>104075.80720714173</v>
      </c>
      <c r="E17" s="22">
        <v>106420.52544004231</v>
      </c>
      <c r="F17" s="22">
        <v>106567.41140738943</v>
      </c>
      <c r="G17" s="22">
        <v>98599.334880637572</v>
      </c>
      <c r="H17" s="22">
        <v>98698.567245283586</v>
      </c>
      <c r="I17" s="29"/>
      <c r="J17" s="30"/>
      <c r="K17" s="21">
        <f t="shared" si="0"/>
        <v>1.0064202234846954E-3</v>
      </c>
      <c r="L17" s="21">
        <f t="shared" si="1"/>
        <v>1.9867778034779127E-2</v>
      </c>
      <c r="M17" s="21">
        <f t="shared" si="2"/>
        <v>-3.5314212621033736E-3</v>
      </c>
    </row>
    <row r="18" spans="1:13" ht="15" x14ac:dyDescent="0.3">
      <c r="A18" s="168" t="s">
        <v>209</v>
      </c>
      <c r="B18" s="18" t="s">
        <v>201</v>
      </c>
      <c r="C18" s="19">
        <v>2332</v>
      </c>
      <c r="D18" s="19">
        <v>2378</v>
      </c>
      <c r="E18" s="19">
        <v>2440</v>
      </c>
      <c r="F18" s="19">
        <v>2499</v>
      </c>
      <c r="G18" s="19">
        <v>2535</v>
      </c>
      <c r="H18" s="19">
        <v>2531</v>
      </c>
      <c r="I18" s="29"/>
      <c r="J18" s="21">
        <f>H18/H$21</f>
        <v>0.14463683639065089</v>
      </c>
      <c r="K18" s="21">
        <f t="shared" si="0"/>
        <v>-1.5779092702169625E-3</v>
      </c>
      <c r="L18" s="21">
        <f t="shared" si="1"/>
        <v>2.3322610415597023E-2</v>
      </c>
      <c r="M18" s="21">
        <f t="shared" si="2"/>
        <v>1.65124913661574E-2</v>
      </c>
    </row>
    <row r="19" spans="1:13" ht="15" x14ac:dyDescent="0.3">
      <c r="A19" s="169"/>
      <c r="B19" s="18" t="s">
        <v>183</v>
      </c>
      <c r="C19" s="22">
        <v>291681380.90000445</v>
      </c>
      <c r="D19" s="22">
        <v>310969634.7200067</v>
      </c>
      <c r="E19" s="22">
        <v>326089473.96000588</v>
      </c>
      <c r="F19" s="22">
        <v>343208822.35000688</v>
      </c>
      <c r="G19" s="22">
        <v>335248053.93000555</v>
      </c>
      <c r="H19" s="22">
        <v>344226886.43000233</v>
      </c>
      <c r="I19" s="29"/>
      <c r="J19" s="21">
        <f>H19/H$22</f>
        <v>0.28930511467764852</v>
      </c>
      <c r="K19" s="21">
        <f t="shared" si="0"/>
        <v>2.6782653604520007E-2</v>
      </c>
      <c r="L19" s="21">
        <f t="shared" si="1"/>
        <v>5.5722826653370694E-2</v>
      </c>
      <c r="M19" s="21">
        <f t="shared" si="2"/>
        <v>3.3682624757277457E-2</v>
      </c>
    </row>
    <row r="20" spans="1:13" ht="15" x14ac:dyDescent="0.3">
      <c r="A20" s="169"/>
      <c r="B20" s="18" t="s">
        <v>184</v>
      </c>
      <c r="C20" s="22">
        <v>125077.77911663998</v>
      </c>
      <c r="D20" s="22">
        <v>130769.40063919542</v>
      </c>
      <c r="E20" s="22">
        <v>133643.22703278929</v>
      </c>
      <c r="F20" s="22">
        <v>137338.46432573305</v>
      </c>
      <c r="G20" s="22">
        <v>132247.753029588</v>
      </c>
      <c r="H20" s="22">
        <v>136004.30123666627</v>
      </c>
      <c r="I20" s="29"/>
      <c r="J20" s="30"/>
      <c r="K20" s="21">
        <f t="shared" si="0"/>
        <v>2.8405383993464269E-2</v>
      </c>
      <c r="L20" s="21">
        <f t="shared" si="1"/>
        <v>3.1661780857763944E-2</v>
      </c>
      <c r="M20" s="21">
        <f t="shared" si="2"/>
        <v>1.6891217311106432E-2</v>
      </c>
    </row>
    <row r="21" spans="1:13" s="33" customFormat="1" ht="15.6" x14ac:dyDescent="0.3">
      <c r="A21" s="170" t="s">
        <v>210</v>
      </c>
      <c r="B21" s="23" t="s">
        <v>201</v>
      </c>
      <c r="C21" s="24">
        <v>16676</v>
      </c>
      <c r="D21" s="24">
        <v>17003</v>
      </c>
      <c r="E21" s="24">
        <v>16976</v>
      </c>
      <c r="F21" s="24">
        <v>17260</v>
      </c>
      <c r="G21" s="24">
        <v>17498</v>
      </c>
      <c r="H21" s="24">
        <v>17499</v>
      </c>
      <c r="I21" s="31"/>
      <c r="J21" s="32"/>
      <c r="K21" s="26">
        <f t="shared" si="0"/>
        <v>5.7149388501543034E-5</v>
      </c>
      <c r="L21" s="26">
        <f t="shared" si="1"/>
        <v>1.1539784007858822E-2</v>
      </c>
      <c r="M21" s="26">
        <f t="shared" si="2"/>
        <v>9.6811978002229182E-3</v>
      </c>
    </row>
    <row r="22" spans="1:13" s="33" customFormat="1" ht="15.6" x14ac:dyDescent="0.3">
      <c r="A22" s="171"/>
      <c r="B22" s="23" t="s">
        <v>183</v>
      </c>
      <c r="C22" s="27">
        <v>1122235296.1301026</v>
      </c>
      <c r="D22" s="27">
        <v>1182191786.9799626</v>
      </c>
      <c r="E22" s="27">
        <v>1240425174.4999568</v>
      </c>
      <c r="F22" s="27">
        <v>1261642022.0499461</v>
      </c>
      <c r="G22" s="27">
        <v>1176511762.5199635</v>
      </c>
      <c r="H22" s="27">
        <v>1189840306.8799841</v>
      </c>
      <c r="I22" s="31"/>
      <c r="J22" s="32"/>
      <c r="K22" s="26">
        <f t="shared" si="0"/>
        <v>1.1328866216749341E-2</v>
      </c>
      <c r="L22" s="26">
        <f t="shared" si="1"/>
        <v>3.9802220767775065E-2</v>
      </c>
      <c r="M22" s="26">
        <f t="shared" si="2"/>
        <v>1.176802588100756E-2</v>
      </c>
    </row>
    <row r="23" spans="1:13" s="33" customFormat="1" ht="15.6" x14ac:dyDescent="0.3">
      <c r="A23" s="171"/>
      <c r="B23" s="23" t="s">
        <v>184</v>
      </c>
      <c r="C23" s="27">
        <v>67296.431766017195</v>
      </c>
      <c r="D23" s="27">
        <v>69528.42362994545</v>
      </c>
      <c r="E23" s="27">
        <v>73069.343455463997</v>
      </c>
      <c r="F23" s="27">
        <v>73096.293282152154</v>
      </c>
      <c r="G23" s="27">
        <v>67236.927792888528</v>
      </c>
      <c r="H23" s="27">
        <v>67994.760093718738</v>
      </c>
      <c r="I23" s="31"/>
      <c r="J23" s="32"/>
      <c r="K23" s="26">
        <f t="shared" si="0"/>
        <v>1.1271072693335705E-2</v>
      </c>
      <c r="L23" s="26">
        <f t="shared" si="1"/>
        <v>2.7940015021393094E-2</v>
      </c>
      <c r="M23" s="26">
        <f t="shared" si="2"/>
        <v>2.0668187991725873E-3</v>
      </c>
    </row>
    <row r="25" spans="1:13" x14ac:dyDescent="0.3">
      <c r="A25" t="s">
        <v>234</v>
      </c>
    </row>
  </sheetData>
  <sheetProtection algorithmName="SHA-512" hashValue="5fNmoBU7q0ptId3qTfYoH65kwDz5hIoIgdEKcP4o10U9oEL8fdzciu1IixydELh5hVy8qUM8uORHHCg+NPDM/Q==" saltValue="abMfzidCSg3nH3XbTHUGmg==" spinCount="100000" sheet="1" objects="1" scenarios="1"/>
  <mergeCells count="11">
    <mergeCell ref="C7:H7"/>
    <mergeCell ref="A1:M1"/>
    <mergeCell ref="A2:M2"/>
    <mergeCell ref="A3:M3"/>
    <mergeCell ref="A4:M4"/>
    <mergeCell ref="A5:M5"/>
    <mergeCell ref="A9:A11"/>
    <mergeCell ref="A12:A14"/>
    <mergeCell ref="A15:A17"/>
    <mergeCell ref="A18:A20"/>
    <mergeCell ref="A21:A23"/>
  </mergeCells>
  <printOptions horizontalCentered="1"/>
  <pageMargins left="0.25" right="0.25" top="0.75" bottom="0.75" header="0.3" footer="0.3"/>
  <pageSetup scale="70" fitToHeight="10" orientation="landscape" r:id="rId1"/>
  <headerFooter>
    <oddFooter>Page &amp;P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6DE3-5227-404E-8C30-C18B3F64EC42}">
  <sheetPr>
    <pageSetUpPr fitToPage="1"/>
  </sheetPr>
  <dimension ref="A1:M46"/>
  <sheetViews>
    <sheetView workbookViewId="0">
      <selection activeCell="A2" sqref="A2"/>
    </sheetView>
  </sheetViews>
  <sheetFormatPr defaultRowHeight="14.4" x14ac:dyDescent="0.3"/>
  <cols>
    <col min="1" max="1" width="29" customWidth="1"/>
    <col min="2" max="2" width="24.5546875" bestFit="1" customWidth="1"/>
    <col min="3" max="8" width="16.5546875" bestFit="1" customWidth="1"/>
    <col min="9" max="9" width="1.6640625" customWidth="1"/>
    <col min="10" max="10" width="9.88671875" bestFit="1" customWidth="1"/>
    <col min="11" max="13" width="11.5546875" bestFit="1" customWidth="1"/>
  </cols>
  <sheetData>
    <row r="1" spans="1:13" ht="22.8" x14ac:dyDescent="0.4">
      <c r="A1" s="162" t="s">
        <v>663</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133</v>
      </c>
      <c r="B3" s="162"/>
      <c r="C3" s="162"/>
      <c r="D3" s="162"/>
      <c r="E3" s="162"/>
      <c r="F3" s="162"/>
      <c r="G3" s="162"/>
      <c r="H3" s="162"/>
      <c r="I3" s="162"/>
      <c r="J3" s="162"/>
      <c r="K3" s="162"/>
      <c r="L3" s="162"/>
      <c r="M3" s="162"/>
    </row>
    <row r="4" spans="1:13" ht="22.8" x14ac:dyDescent="0.4">
      <c r="A4" s="162" t="s">
        <v>212</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213</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74" t="s">
        <v>214</v>
      </c>
      <c r="B9" s="18" t="s">
        <v>201</v>
      </c>
      <c r="C9" s="19">
        <v>3545</v>
      </c>
      <c r="D9" s="19">
        <v>3804</v>
      </c>
      <c r="E9" s="19">
        <v>3957</v>
      </c>
      <c r="F9" s="19">
        <v>4277</v>
      </c>
      <c r="G9" s="19">
        <v>4542</v>
      </c>
      <c r="H9" s="19">
        <v>4715</v>
      </c>
      <c r="I9" s="20"/>
      <c r="J9" s="21">
        <f>H9/H$42</f>
        <v>0.26944396822675581</v>
      </c>
      <c r="K9" s="21">
        <f>(H9-G9)/G9</f>
        <v>3.8088947600176136E-2</v>
      </c>
      <c r="L9" s="21">
        <f>((F9/C9)^(1/3)-1)</f>
        <v>6.4570278199214348E-2</v>
      </c>
      <c r="M9" s="21">
        <f>((H9/C9)^(1/5)-1)</f>
        <v>5.8700434970233584E-2</v>
      </c>
    </row>
    <row r="10" spans="1:13" ht="15.6" x14ac:dyDescent="0.3">
      <c r="A10" s="175"/>
      <c r="B10" s="18" t="s">
        <v>183</v>
      </c>
      <c r="C10" s="22">
        <v>101188724.24000125</v>
      </c>
      <c r="D10" s="22">
        <v>115072091.37000059</v>
      </c>
      <c r="E10" s="22">
        <v>139135808.98000014</v>
      </c>
      <c r="F10" s="22">
        <v>149047735.8200002</v>
      </c>
      <c r="G10" s="22">
        <v>144613574.9200004</v>
      </c>
      <c r="H10" s="22">
        <v>155466563.90000069</v>
      </c>
      <c r="I10" s="20"/>
      <c r="J10" s="21">
        <f>H10/H$43</f>
        <v>0.13066170560961016</v>
      </c>
      <c r="K10" s="21">
        <f t="shared" ref="K10:K44" si="0">(H10-G10)/G10</f>
        <v>7.5048203365445557E-2</v>
      </c>
      <c r="L10" s="21">
        <f t="shared" ref="L10:L44" si="1">((F10/C10)^(1/3)-1)</f>
        <v>0.13779604773409759</v>
      </c>
      <c r="M10" s="21">
        <f t="shared" ref="M10:M44" si="2">((H10/C10)^(1/5)-1)</f>
        <v>8.9685008065357064E-2</v>
      </c>
    </row>
    <row r="11" spans="1:13" ht="15.6" x14ac:dyDescent="0.3">
      <c r="A11" s="175"/>
      <c r="B11" s="18" t="s">
        <v>184</v>
      </c>
      <c r="C11" s="22">
        <v>28544.068897038433</v>
      </c>
      <c r="D11" s="22">
        <v>30250.286900631068</v>
      </c>
      <c r="E11" s="22">
        <v>35161.943133687171</v>
      </c>
      <c r="F11" s="22">
        <v>34848.663974748706</v>
      </c>
      <c r="G11" s="22">
        <v>31839.184262439543</v>
      </c>
      <c r="H11" s="22">
        <v>32972.760106044683</v>
      </c>
      <c r="I11" s="20"/>
      <c r="J11" s="35"/>
      <c r="K11" s="21">
        <f t="shared" si="0"/>
        <v>3.5603168544189476E-2</v>
      </c>
      <c r="L11" s="21">
        <f t="shared" si="1"/>
        <v>6.8784345227775212E-2</v>
      </c>
      <c r="M11" s="21">
        <f t="shared" si="2"/>
        <v>2.9266610338168686E-2</v>
      </c>
    </row>
    <row r="12" spans="1:13" ht="15.6" x14ac:dyDescent="0.3">
      <c r="A12" s="174" t="s">
        <v>215</v>
      </c>
      <c r="B12" s="18" t="s">
        <v>201</v>
      </c>
      <c r="C12" s="19">
        <v>722</v>
      </c>
      <c r="D12" s="19">
        <v>739</v>
      </c>
      <c r="E12" s="19">
        <v>741</v>
      </c>
      <c r="F12" s="19">
        <v>750</v>
      </c>
      <c r="G12" s="19">
        <v>760</v>
      </c>
      <c r="H12" s="19">
        <v>753</v>
      </c>
      <c r="I12" s="20"/>
      <c r="J12" s="21">
        <f>H12/H$42</f>
        <v>4.3031030344591117E-2</v>
      </c>
      <c r="K12" s="21">
        <f t="shared" si="0"/>
        <v>-9.2105263157894728E-3</v>
      </c>
      <c r="L12" s="21">
        <f t="shared" si="1"/>
        <v>1.2763455599159146E-2</v>
      </c>
      <c r="M12" s="21">
        <f t="shared" si="2"/>
        <v>8.4434644386472968E-3</v>
      </c>
    </row>
    <row r="13" spans="1:13" ht="15.6" x14ac:dyDescent="0.3">
      <c r="A13" s="175"/>
      <c r="B13" s="18" t="s">
        <v>183</v>
      </c>
      <c r="C13" s="22">
        <v>35993412.329999745</v>
      </c>
      <c r="D13" s="22">
        <v>39475339.639999919</v>
      </c>
      <c r="E13" s="22">
        <v>42590148.74999997</v>
      </c>
      <c r="F13" s="22">
        <v>45845891.319999978</v>
      </c>
      <c r="G13" s="22">
        <v>44641309.989999987</v>
      </c>
      <c r="H13" s="22">
        <v>47014153.04999996</v>
      </c>
      <c r="I13" s="20"/>
      <c r="J13" s="21">
        <f>H13/H$43</f>
        <v>3.9512994120430439E-2</v>
      </c>
      <c r="K13" s="21">
        <f t="shared" si="0"/>
        <v>5.3153526644525183E-2</v>
      </c>
      <c r="L13" s="21">
        <f t="shared" si="1"/>
        <v>8.3991307588999753E-2</v>
      </c>
      <c r="M13" s="21">
        <f t="shared" si="2"/>
        <v>5.4875289404032968E-2</v>
      </c>
    </row>
    <row r="14" spans="1:13" ht="15.6" x14ac:dyDescent="0.3">
      <c r="A14" s="175"/>
      <c r="B14" s="18" t="s">
        <v>184</v>
      </c>
      <c r="C14" s="22">
        <v>49852.371648199092</v>
      </c>
      <c r="D14" s="22">
        <v>53417.239025710311</v>
      </c>
      <c r="E14" s="22">
        <v>57476.584008097125</v>
      </c>
      <c r="F14" s="22">
        <v>61127.855093333303</v>
      </c>
      <c r="G14" s="22">
        <v>58738.565776315772</v>
      </c>
      <c r="H14" s="22">
        <v>62435.794223107514</v>
      </c>
      <c r="I14" s="20"/>
      <c r="J14" s="35"/>
      <c r="K14" s="21">
        <f t="shared" si="0"/>
        <v>6.2943798472561902E-2</v>
      </c>
      <c r="L14" s="21">
        <f t="shared" si="1"/>
        <v>7.0330195660250672E-2</v>
      </c>
      <c r="M14" s="21">
        <f t="shared" si="2"/>
        <v>4.6043062008668922E-2</v>
      </c>
    </row>
    <row r="15" spans="1:13" ht="15.6" x14ac:dyDescent="0.3">
      <c r="A15" s="174" t="s">
        <v>216</v>
      </c>
      <c r="B15" s="18" t="s">
        <v>201</v>
      </c>
      <c r="C15" s="19">
        <v>235</v>
      </c>
      <c r="D15" s="19">
        <v>261</v>
      </c>
      <c r="E15" s="19">
        <v>284</v>
      </c>
      <c r="F15" s="19">
        <v>304</v>
      </c>
      <c r="G15" s="19">
        <v>325</v>
      </c>
      <c r="H15" s="19">
        <v>327</v>
      </c>
      <c r="I15" s="20"/>
      <c r="J15" s="21">
        <f>H15/H$42</f>
        <v>1.8686782101834391E-2</v>
      </c>
      <c r="K15" s="21">
        <f t="shared" si="0"/>
        <v>6.1538461538461538E-3</v>
      </c>
      <c r="L15" s="21">
        <f t="shared" si="1"/>
        <v>8.9603711192175695E-2</v>
      </c>
      <c r="M15" s="21">
        <f t="shared" si="2"/>
        <v>6.8306763835642714E-2</v>
      </c>
    </row>
    <row r="16" spans="1:13" ht="15.6" x14ac:dyDescent="0.3">
      <c r="A16" s="175"/>
      <c r="B16" s="18" t="s">
        <v>183</v>
      </c>
      <c r="C16" s="22">
        <v>9724711.9400000386</v>
      </c>
      <c r="D16" s="22">
        <v>11239011.050000021</v>
      </c>
      <c r="E16" s="22">
        <v>12870472.049999997</v>
      </c>
      <c r="F16" s="22">
        <v>14127625.669999996</v>
      </c>
      <c r="G16" s="22">
        <v>13398279.570000004</v>
      </c>
      <c r="H16" s="22">
        <v>14623279.140000006</v>
      </c>
      <c r="I16" s="20"/>
      <c r="J16" s="21">
        <f>H16/H$43</f>
        <v>1.2290119149136386E-2</v>
      </c>
      <c r="K16" s="21">
        <f t="shared" si="0"/>
        <v>9.1429617034032518E-2</v>
      </c>
      <c r="L16" s="21">
        <f t="shared" si="1"/>
        <v>0.13256762898249486</v>
      </c>
      <c r="M16" s="21">
        <f t="shared" si="2"/>
        <v>8.5009660251832431E-2</v>
      </c>
    </row>
    <row r="17" spans="1:13" ht="15.6" x14ac:dyDescent="0.3">
      <c r="A17" s="175"/>
      <c r="B17" s="18" t="s">
        <v>184</v>
      </c>
      <c r="C17" s="22">
        <v>41381.752936170378</v>
      </c>
      <c r="D17" s="22">
        <v>43061.345019157168</v>
      </c>
      <c r="E17" s="22">
        <v>45318.56355633802</v>
      </c>
      <c r="F17" s="22">
        <v>46472.452861842095</v>
      </c>
      <c r="G17" s="22">
        <v>41225.475600000012</v>
      </c>
      <c r="H17" s="22">
        <v>44719.508073394514</v>
      </c>
      <c r="I17" s="20"/>
      <c r="J17" s="35"/>
      <c r="K17" s="21">
        <f t="shared" si="0"/>
        <v>8.4754206532295304E-2</v>
      </c>
      <c r="L17" s="21">
        <f t="shared" si="1"/>
        <v>3.943077409612572E-2</v>
      </c>
      <c r="M17" s="21">
        <f t="shared" si="2"/>
        <v>1.5634925268299904E-2</v>
      </c>
    </row>
    <row r="18" spans="1:13" ht="15.6" x14ac:dyDescent="0.3">
      <c r="A18" s="174" t="s">
        <v>217</v>
      </c>
      <c r="B18" s="18" t="s">
        <v>201</v>
      </c>
      <c r="C18" s="19">
        <v>5403</v>
      </c>
      <c r="D18" s="19">
        <v>5446</v>
      </c>
      <c r="E18" s="19">
        <v>5424</v>
      </c>
      <c r="F18" s="19">
        <v>5474</v>
      </c>
      <c r="G18" s="19">
        <v>5501</v>
      </c>
      <c r="H18" s="19">
        <v>5497</v>
      </c>
      <c r="I18" s="20"/>
      <c r="J18" s="21">
        <f>H18/H$42</f>
        <v>0.31413223612777874</v>
      </c>
      <c r="K18" s="21">
        <f t="shared" si="0"/>
        <v>-7.2714051990547168E-4</v>
      </c>
      <c r="L18" s="21">
        <f t="shared" si="1"/>
        <v>4.3612345415853238E-3</v>
      </c>
      <c r="M18" s="21">
        <f t="shared" si="2"/>
        <v>3.4555836134810836E-3</v>
      </c>
    </row>
    <row r="19" spans="1:13" ht="15.6" x14ac:dyDescent="0.3">
      <c r="A19" s="175"/>
      <c r="B19" s="18" t="s">
        <v>183</v>
      </c>
      <c r="C19" s="22">
        <v>342814873.1600191</v>
      </c>
      <c r="D19" s="22">
        <v>369309073.63002527</v>
      </c>
      <c r="E19" s="22">
        <v>391966195.74000394</v>
      </c>
      <c r="F19" s="22">
        <v>406041026.10000372</v>
      </c>
      <c r="G19" s="22">
        <v>384520112.85000312</v>
      </c>
      <c r="H19" s="22">
        <v>399959102.7800045</v>
      </c>
      <c r="I19" s="20"/>
      <c r="J19" s="21">
        <f>H19/H$43</f>
        <v>0.33614519567653817</v>
      </c>
      <c r="K19" s="21">
        <f t="shared" si="0"/>
        <v>4.015131956445657E-2</v>
      </c>
      <c r="L19" s="21">
        <f t="shared" si="1"/>
        <v>5.8043248620131882E-2</v>
      </c>
      <c r="M19" s="21">
        <f t="shared" si="2"/>
        <v>3.1314647465619405E-2</v>
      </c>
    </row>
    <row r="20" spans="1:13" ht="15.6" x14ac:dyDescent="0.3">
      <c r="A20" s="175"/>
      <c r="B20" s="18" t="s">
        <v>184</v>
      </c>
      <c r="C20" s="22">
        <v>63448.986333521949</v>
      </c>
      <c r="D20" s="22">
        <v>67812.903714657601</v>
      </c>
      <c r="E20" s="22">
        <v>72265.154081859131</v>
      </c>
      <c r="F20" s="22">
        <v>74176.292674461773</v>
      </c>
      <c r="G20" s="22">
        <v>69900.038692965478</v>
      </c>
      <c r="H20" s="22">
        <v>72759.523882118345</v>
      </c>
      <c r="I20" s="20"/>
      <c r="J20" s="35"/>
      <c r="K20" s="21">
        <f t="shared" si="0"/>
        <v>4.0908206098613169E-2</v>
      </c>
      <c r="L20" s="21">
        <f t="shared" si="1"/>
        <v>5.34489108423708E-2</v>
      </c>
      <c r="M20" s="21">
        <f t="shared" si="2"/>
        <v>2.7763126048705455E-2</v>
      </c>
    </row>
    <row r="21" spans="1:13" ht="15.6" x14ac:dyDescent="0.3">
      <c r="A21" s="174" t="s">
        <v>218</v>
      </c>
      <c r="B21" s="18" t="s">
        <v>201</v>
      </c>
      <c r="C21" s="19">
        <v>1169</v>
      </c>
      <c r="D21" s="19">
        <v>1192</v>
      </c>
      <c r="E21" s="19">
        <v>1206</v>
      </c>
      <c r="F21" s="19">
        <v>1230</v>
      </c>
      <c r="G21" s="19">
        <v>1251</v>
      </c>
      <c r="H21" s="19">
        <v>1254</v>
      </c>
      <c r="I21" s="20"/>
      <c r="J21" s="21">
        <f>H21/H$42</f>
        <v>7.1661237785016291E-2</v>
      </c>
      <c r="K21" s="21">
        <f t="shared" si="0"/>
        <v>2.3980815347721821E-3</v>
      </c>
      <c r="L21" s="21">
        <f t="shared" si="1"/>
        <v>1.7099716888950622E-2</v>
      </c>
      <c r="M21" s="21">
        <f t="shared" si="2"/>
        <v>1.4136946676915896E-2</v>
      </c>
    </row>
    <row r="22" spans="1:13" ht="15.6" x14ac:dyDescent="0.3">
      <c r="A22" s="175"/>
      <c r="B22" s="18" t="s">
        <v>183</v>
      </c>
      <c r="C22" s="22">
        <v>127180097.57999948</v>
      </c>
      <c r="D22" s="22">
        <v>136114816.60000032</v>
      </c>
      <c r="E22" s="22">
        <v>143127946.60000077</v>
      </c>
      <c r="F22" s="22">
        <v>149930006.77000096</v>
      </c>
      <c r="G22" s="22">
        <v>144816161.08000091</v>
      </c>
      <c r="H22" s="22">
        <v>151187948.49000105</v>
      </c>
      <c r="I22" s="20"/>
      <c r="J22" s="21">
        <f>H22/H$43</f>
        <v>0.12706574791238009</v>
      </c>
      <c r="K22" s="21">
        <f t="shared" si="0"/>
        <v>4.399914596879953E-2</v>
      </c>
      <c r="L22" s="21">
        <f t="shared" si="1"/>
        <v>5.6387212792296637E-2</v>
      </c>
      <c r="M22" s="21">
        <f t="shared" si="2"/>
        <v>3.5188893998018722E-2</v>
      </c>
    </row>
    <row r="23" spans="1:13" ht="15.6" x14ac:dyDescent="0.3">
      <c r="A23" s="175"/>
      <c r="B23" s="18" t="s">
        <v>184</v>
      </c>
      <c r="C23" s="22">
        <v>108793.92436270272</v>
      </c>
      <c r="D23" s="22">
        <v>114190.28238255061</v>
      </c>
      <c r="E23" s="22">
        <v>118679.88938640196</v>
      </c>
      <c r="F23" s="22">
        <v>121894.31444715525</v>
      </c>
      <c r="G23" s="22">
        <v>115760.32060751472</v>
      </c>
      <c r="H23" s="22">
        <v>120564.55222488122</v>
      </c>
      <c r="I23" s="20"/>
      <c r="J23" s="35"/>
      <c r="K23" s="21">
        <f t="shared" si="0"/>
        <v>4.1501540356433927E-2</v>
      </c>
      <c r="L23" s="21">
        <f t="shared" si="1"/>
        <v>3.8626985388921842E-2</v>
      </c>
      <c r="M23" s="21">
        <f t="shared" si="2"/>
        <v>2.0758485715449915E-2</v>
      </c>
    </row>
    <row r="24" spans="1:13" ht="15.6" x14ac:dyDescent="0.3">
      <c r="A24" s="174" t="s">
        <v>219</v>
      </c>
      <c r="B24" s="18" t="s">
        <v>201</v>
      </c>
      <c r="C24" s="19">
        <v>613</v>
      </c>
      <c r="D24" s="19">
        <v>614</v>
      </c>
      <c r="E24" s="19">
        <v>618</v>
      </c>
      <c r="F24" s="19">
        <v>617</v>
      </c>
      <c r="G24" s="19">
        <v>619</v>
      </c>
      <c r="H24" s="19">
        <v>613</v>
      </c>
      <c r="I24" s="20"/>
      <c r="J24" s="21">
        <f>H24/H$42</f>
        <v>3.5030573175610036E-2</v>
      </c>
      <c r="K24" s="21">
        <f t="shared" si="0"/>
        <v>-9.6930533117932146E-3</v>
      </c>
      <c r="L24" s="21">
        <f t="shared" si="1"/>
        <v>2.1703811979691956E-3</v>
      </c>
      <c r="M24" s="21">
        <f t="shared" si="2"/>
        <v>0</v>
      </c>
    </row>
    <row r="25" spans="1:13" ht="15.6" x14ac:dyDescent="0.3">
      <c r="A25" s="175"/>
      <c r="B25" s="18" t="s">
        <v>183</v>
      </c>
      <c r="C25" s="22">
        <v>88007111.799999923</v>
      </c>
      <c r="D25" s="22">
        <v>94011703.970000118</v>
      </c>
      <c r="E25" s="22">
        <v>97775498.529999897</v>
      </c>
      <c r="F25" s="22">
        <v>101376055.29999982</v>
      </c>
      <c r="G25" s="22">
        <v>97396515.809999973</v>
      </c>
      <c r="H25" s="22">
        <v>99812716.799999774</v>
      </c>
      <c r="I25" s="20"/>
      <c r="J25" s="21">
        <f>H25/H$43</f>
        <v>8.3887489962186673E-2</v>
      </c>
      <c r="K25" s="21">
        <f t="shared" si="0"/>
        <v>2.4807879110514575E-2</v>
      </c>
      <c r="L25" s="21">
        <f t="shared" si="1"/>
        <v>4.8268510133163467E-2</v>
      </c>
      <c r="M25" s="21">
        <f t="shared" si="2"/>
        <v>2.5495175704965067E-2</v>
      </c>
    </row>
    <row r="26" spans="1:13" ht="15.6" x14ac:dyDescent="0.3">
      <c r="A26" s="175"/>
      <c r="B26" s="18" t="s">
        <v>184</v>
      </c>
      <c r="C26" s="22">
        <v>143567.88221859693</v>
      </c>
      <c r="D26" s="22">
        <v>153113.52438110768</v>
      </c>
      <c r="E26" s="22">
        <v>158212.7807928801</v>
      </c>
      <c r="F26" s="22">
        <v>164304.7897893028</v>
      </c>
      <c r="G26" s="22">
        <v>157344.93668820674</v>
      </c>
      <c r="H26" s="22">
        <v>162826.61794453469</v>
      </c>
      <c r="I26" s="20"/>
      <c r="J26" s="35"/>
      <c r="K26" s="21">
        <f t="shared" si="0"/>
        <v>3.4838625072444507E-2</v>
      </c>
      <c r="L26" s="21">
        <f t="shared" si="1"/>
        <v>4.5998295100369901E-2</v>
      </c>
      <c r="M26" s="21">
        <f t="shared" si="2"/>
        <v>2.5495175704965067E-2</v>
      </c>
    </row>
    <row r="27" spans="1:13" ht="15.6" x14ac:dyDescent="0.3">
      <c r="A27" s="174" t="s">
        <v>220</v>
      </c>
      <c r="B27" s="18" t="s">
        <v>201</v>
      </c>
      <c r="C27" s="19">
        <v>772</v>
      </c>
      <c r="D27" s="19">
        <v>773</v>
      </c>
      <c r="E27" s="19">
        <v>772</v>
      </c>
      <c r="F27" s="19">
        <v>773</v>
      </c>
      <c r="G27" s="19">
        <v>776</v>
      </c>
      <c r="H27" s="19">
        <v>774</v>
      </c>
      <c r="I27" s="20"/>
      <c r="J27" s="21">
        <f>H27/H$42</f>
        <v>4.4231098919938282E-2</v>
      </c>
      <c r="K27" s="21">
        <f>(H27-G27)/G27</f>
        <v>-2.5773195876288659E-3</v>
      </c>
      <c r="L27" s="21">
        <f t="shared" si="1"/>
        <v>4.3159263019187932E-4</v>
      </c>
      <c r="M27" s="21">
        <f>((H27/C27)^(1/5)-1)</f>
        <v>5.1759862095135389E-4</v>
      </c>
    </row>
    <row r="28" spans="1:13" ht="15.6" x14ac:dyDescent="0.3">
      <c r="A28" s="175"/>
      <c r="B28" s="18" t="s">
        <v>183</v>
      </c>
      <c r="C28" s="22">
        <v>143119428.87999958</v>
      </c>
      <c r="D28" s="22">
        <v>149264772.43000102</v>
      </c>
      <c r="E28" s="22">
        <v>153075932.08000132</v>
      </c>
      <c r="F28" s="22">
        <v>155613282.97000155</v>
      </c>
      <c r="G28" s="22">
        <v>151508182.46000135</v>
      </c>
      <c r="H28" s="22">
        <v>153957990.43000177</v>
      </c>
      <c r="I28" s="20"/>
      <c r="J28" s="21">
        <f>H28/H$43</f>
        <v>0.129393826667137</v>
      </c>
      <c r="K28" s="21">
        <f>(H28-G28)/G28</f>
        <v>1.6169476329419855E-2</v>
      </c>
      <c r="L28" s="21">
        <f t="shared" si="1"/>
        <v>2.8290973546085008E-2</v>
      </c>
      <c r="M28" s="21">
        <f>((H28/C28)^(1/5)-1)</f>
        <v>1.4707166968048524E-2</v>
      </c>
    </row>
    <row r="29" spans="1:13" ht="15.6" x14ac:dyDescent="0.3">
      <c r="A29" s="175"/>
      <c r="B29" s="18" t="s">
        <v>184</v>
      </c>
      <c r="C29" s="22">
        <v>185387.86124352276</v>
      </c>
      <c r="D29" s="22">
        <v>193098.02384217468</v>
      </c>
      <c r="E29" s="22">
        <v>198284.88611399135</v>
      </c>
      <c r="F29" s="22">
        <v>201310.84472186488</v>
      </c>
      <c r="G29" s="22">
        <v>195242.50317010484</v>
      </c>
      <c r="H29" s="22">
        <v>198912.13233850358</v>
      </c>
      <c r="I29" s="20"/>
      <c r="J29" s="35"/>
      <c r="K29" s="21">
        <f>(H29-G29)/G29</f>
        <v>1.8795237250167685E-2</v>
      </c>
      <c r="L29" s="21">
        <f t="shared" si="1"/>
        <v>2.7847362199597381E-2</v>
      </c>
      <c r="M29" s="21">
        <f>((H29/C29)^(1/5)-1)</f>
        <v>1.4182227645625822E-2</v>
      </c>
    </row>
    <row r="30" spans="1:13" ht="15.6" x14ac:dyDescent="0.3">
      <c r="A30" s="174" t="s">
        <v>221</v>
      </c>
      <c r="B30" s="18" t="s">
        <v>201</v>
      </c>
      <c r="C30" s="19">
        <v>892</v>
      </c>
      <c r="D30" s="19">
        <v>933</v>
      </c>
      <c r="E30" s="19">
        <v>924</v>
      </c>
      <c r="F30" s="19">
        <v>925</v>
      </c>
      <c r="G30" s="19">
        <v>932</v>
      </c>
      <c r="H30" s="19">
        <v>917</v>
      </c>
      <c r="I30" s="20"/>
      <c r="J30" s="21">
        <f>H30/H$42</f>
        <v>5.2402994456826106E-2</v>
      </c>
      <c r="K30" s="21">
        <f t="shared" si="0"/>
        <v>-1.6094420600858368E-2</v>
      </c>
      <c r="L30" s="21">
        <f t="shared" si="1"/>
        <v>1.2182814858709312E-2</v>
      </c>
      <c r="M30" s="21">
        <f t="shared" si="2"/>
        <v>5.5435770063543277E-3</v>
      </c>
    </row>
    <row r="31" spans="1:13" ht="15.6" x14ac:dyDescent="0.3">
      <c r="A31" s="175"/>
      <c r="B31" s="18" t="s">
        <v>183</v>
      </c>
      <c r="C31" s="22">
        <v>37764049.339999519</v>
      </c>
      <c r="D31" s="22">
        <v>42417850.929999821</v>
      </c>
      <c r="E31" s="22">
        <v>48376243.809999958</v>
      </c>
      <c r="F31" s="22">
        <v>50328834.209999956</v>
      </c>
      <c r="G31" s="22">
        <v>47840040.839999981</v>
      </c>
      <c r="H31" s="22">
        <v>50167639.04999996</v>
      </c>
      <c r="I31" s="20"/>
      <c r="J31" s="21">
        <f>H31/H$43</f>
        <v>4.2163338021007413E-2</v>
      </c>
      <c r="K31" s="21">
        <f t="shared" si="0"/>
        <v>4.865376720276185E-2</v>
      </c>
      <c r="L31" s="21">
        <f t="shared" si="1"/>
        <v>0.10047311776826939</v>
      </c>
      <c r="M31" s="21">
        <f t="shared" si="2"/>
        <v>5.8446768531142501E-2</v>
      </c>
    </row>
    <row r="32" spans="1:13" ht="15.6" x14ac:dyDescent="0.3">
      <c r="A32" s="175"/>
      <c r="B32" s="18" t="s">
        <v>184</v>
      </c>
      <c r="C32" s="22">
        <v>42336.378183855966</v>
      </c>
      <c r="D32" s="22">
        <v>45463.934544479976</v>
      </c>
      <c r="E32" s="22">
        <v>52355.242218614672</v>
      </c>
      <c r="F32" s="22">
        <v>54409.550497297249</v>
      </c>
      <c r="G32" s="22">
        <v>51330.515922746759</v>
      </c>
      <c r="H32" s="22">
        <v>54708.439531079566</v>
      </c>
      <c r="I32" s="20"/>
      <c r="J32" s="35"/>
      <c r="K32" s="21">
        <f t="shared" si="0"/>
        <v>6.5807318465620643E-2</v>
      </c>
      <c r="L32" s="21">
        <f t="shared" si="1"/>
        <v>8.722762490478031E-2</v>
      </c>
      <c r="M32" s="21">
        <f t="shared" si="2"/>
        <v>5.2611535426727585E-2</v>
      </c>
    </row>
    <row r="33" spans="1:13" ht="15.6" customHeight="1" x14ac:dyDescent="0.3">
      <c r="A33" s="233" t="s">
        <v>686</v>
      </c>
      <c r="B33" s="18" t="s">
        <v>201</v>
      </c>
      <c r="C33" s="19">
        <v>669</v>
      </c>
      <c r="D33" s="19">
        <v>743</v>
      </c>
      <c r="E33" s="19">
        <v>766</v>
      </c>
      <c r="F33" s="19">
        <v>839</v>
      </c>
      <c r="G33" s="19">
        <v>942</v>
      </c>
      <c r="H33" s="19">
        <v>1006</v>
      </c>
      <c r="I33" s="20"/>
      <c r="J33" s="21">
        <f>H33/H$42</f>
        <v>5.7488999371392652E-2</v>
      </c>
      <c r="K33" s="21">
        <f t="shared" si="0"/>
        <v>6.7940552016985137E-2</v>
      </c>
      <c r="L33" s="21">
        <f t="shared" si="1"/>
        <v>7.839685927646145E-2</v>
      </c>
      <c r="M33" s="21">
        <f t="shared" si="2"/>
        <v>8.5011578220323347E-2</v>
      </c>
    </row>
    <row r="34" spans="1:13" ht="15.6" x14ac:dyDescent="0.3">
      <c r="A34" s="234"/>
      <c r="B34" s="18" t="s">
        <v>183</v>
      </c>
      <c r="C34" s="22">
        <v>29234293.569999885</v>
      </c>
      <c r="D34" s="22">
        <v>32353712.949999928</v>
      </c>
      <c r="E34" s="22">
        <v>35956561.709999971</v>
      </c>
      <c r="F34" s="22">
        <v>37120252.299999967</v>
      </c>
      <c r="G34" s="22">
        <v>34968957.140000008</v>
      </c>
      <c r="H34" s="22">
        <v>37256038.499999948</v>
      </c>
      <c r="I34" s="20"/>
      <c r="J34" s="21">
        <f>H34/H$43</f>
        <v>3.1311797292943665E-2</v>
      </c>
      <c r="K34" s="21">
        <f t="shared" si="0"/>
        <v>6.540319034518223E-2</v>
      </c>
      <c r="L34" s="21">
        <f t="shared" si="1"/>
        <v>8.2861147805204372E-2</v>
      </c>
      <c r="M34" s="21">
        <f t="shared" si="2"/>
        <v>4.9689405700314326E-2</v>
      </c>
    </row>
    <row r="35" spans="1:13" ht="15.6" x14ac:dyDescent="0.3">
      <c r="A35" s="235"/>
      <c r="B35" s="18" t="s">
        <v>184</v>
      </c>
      <c r="C35" s="22">
        <v>43698.495620328678</v>
      </c>
      <c r="D35" s="22">
        <v>43544.701144010673</v>
      </c>
      <c r="E35" s="22">
        <v>46940.681083550873</v>
      </c>
      <c r="F35" s="22">
        <v>44243.447318235958</v>
      </c>
      <c r="G35" s="22">
        <v>37122.035180467101</v>
      </c>
      <c r="H35" s="22">
        <v>37033.835487077486</v>
      </c>
      <c r="I35" s="20"/>
      <c r="J35" s="35"/>
      <c r="K35" s="21">
        <f t="shared" si="0"/>
        <v>-2.3759390604754412E-3</v>
      </c>
      <c r="L35" s="21">
        <f t="shared" si="1"/>
        <v>4.1397454845502057E-3</v>
      </c>
      <c r="M35" s="21">
        <f t="shared" si="2"/>
        <v>-3.2554650318059819E-2</v>
      </c>
    </row>
    <row r="36" spans="1:13" ht="15.6" x14ac:dyDescent="0.3">
      <c r="A36" s="174" t="s">
        <v>223</v>
      </c>
      <c r="B36" s="18" t="s">
        <v>201</v>
      </c>
      <c r="C36" s="19">
        <v>681</v>
      </c>
      <c r="D36" s="19">
        <v>704</v>
      </c>
      <c r="E36" s="19">
        <v>728</v>
      </c>
      <c r="F36" s="19">
        <v>731</v>
      </c>
      <c r="G36" s="19">
        <v>754</v>
      </c>
      <c r="H36" s="19">
        <v>746</v>
      </c>
      <c r="I36" s="20"/>
      <c r="J36" s="21">
        <f>H36/H$42</f>
        <v>4.2631007486142063E-2</v>
      </c>
      <c r="K36" s="21">
        <f t="shared" si="0"/>
        <v>-1.0610079575596816E-2</v>
      </c>
      <c r="L36" s="21">
        <f t="shared" si="1"/>
        <v>2.3898142239014764E-2</v>
      </c>
      <c r="M36" s="21">
        <f t="shared" si="2"/>
        <v>1.8399888535912234E-2</v>
      </c>
    </row>
    <row r="37" spans="1:13" ht="15.6" x14ac:dyDescent="0.3">
      <c r="A37" s="175"/>
      <c r="B37" s="18" t="s">
        <v>183</v>
      </c>
      <c r="C37" s="22">
        <v>15764675.770000132</v>
      </c>
      <c r="D37" s="22">
        <v>19375289.800000086</v>
      </c>
      <c r="E37" s="22">
        <v>24517886.250000007</v>
      </c>
      <c r="F37" s="22">
        <v>26196773.489999995</v>
      </c>
      <c r="G37" s="22">
        <v>25991973.849999998</v>
      </c>
      <c r="H37" s="22">
        <v>28105134.409999959</v>
      </c>
      <c r="I37" s="20"/>
      <c r="J37" s="21">
        <f>H37/H$43</f>
        <v>2.362092984032255E-2</v>
      </c>
      <c r="K37" s="21">
        <f t="shared" si="0"/>
        <v>8.1300503462916562E-2</v>
      </c>
      <c r="L37" s="21">
        <f t="shared" si="1"/>
        <v>0.18446142294617141</v>
      </c>
      <c r="M37" s="21">
        <f t="shared" si="2"/>
        <v>0.12258730007445462</v>
      </c>
    </row>
    <row r="38" spans="1:13" ht="15.6" x14ac:dyDescent="0.3">
      <c r="A38" s="175"/>
      <c r="B38" s="18" t="s">
        <v>184</v>
      </c>
      <c r="C38" s="22">
        <v>23149.303627019282</v>
      </c>
      <c r="D38" s="22">
        <v>27521.718465909213</v>
      </c>
      <c r="E38" s="22">
        <v>33678.415178571442</v>
      </c>
      <c r="F38" s="22">
        <v>35836.899439124478</v>
      </c>
      <c r="G38" s="22">
        <v>34472.113859416444</v>
      </c>
      <c r="H38" s="22">
        <v>37674.44290884713</v>
      </c>
      <c r="I38" s="20"/>
      <c r="J38" s="35"/>
      <c r="K38" s="21">
        <f t="shared" si="0"/>
        <v>9.2896219317746706E-2</v>
      </c>
      <c r="L38" s="21">
        <f t="shared" si="1"/>
        <v>0.15681567734466628</v>
      </c>
      <c r="M38" s="21">
        <f t="shared" si="2"/>
        <v>0.10230501074418408</v>
      </c>
    </row>
    <row r="39" spans="1:13" ht="15.6" x14ac:dyDescent="0.3">
      <c r="A39" s="174" t="s">
        <v>224</v>
      </c>
      <c r="B39" s="18" t="s">
        <v>201</v>
      </c>
      <c r="C39" s="19">
        <v>1975</v>
      </c>
      <c r="D39" s="19">
        <v>1794</v>
      </c>
      <c r="E39" s="19">
        <v>1556</v>
      </c>
      <c r="F39" s="19">
        <v>1340</v>
      </c>
      <c r="G39" s="19">
        <v>1096</v>
      </c>
      <c r="H39" s="19">
        <v>897</v>
      </c>
      <c r="I39" s="20"/>
      <c r="J39" s="21">
        <f>H39/H$42</f>
        <v>5.1260072004114518E-2</v>
      </c>
      <c r="K39" s="21">
        <f t="shared" si="0"/>
        <v>-0.18156934306569342</v>
      </c>
      <c r="L39" s="21">
        <f t="shared" si="1"/>
        <v>-0.12128933103786488</v>
      </c>
      <c r="M39" s="21">
        <f t="shared" si="2"/>
        <v>-0.1460251737228716</v>
      </c>
    </row>
    <row r="40" spans="1:13" ht="15.6" x14ac:dyDescent="0.3">
      <c r="A40" s="175"/>
      <c r="B40" s="18" t="s">
        <v>183</v>
      </c>
      <c r="C40" s="22">
        <v>191443917.51999784</v>
      </c>
      <c r="D40" s="22">
        <v>173558124.61000046</v>
      </c>
      <c r="E40" s="22">
        <v>151032480.00000095</v>
      </c>
      <c r="F40" s="22">
        <v>126014538.10000038</v>
      </c>
      <c r="G40" s="22">
        <v>86816654.009999961</v>
      </c>
      <c r="H40" s="22">
        <v>52289740.329999924</v>
      </c>
      <c r="I40" s="20"/>
      <c r="J40" s="21">
        <f>H40/H$43</f>
        <v>4.3946855748327109E-2</v>
      </c>
      <c r="K40" s="21">
        <f t="shared" si="0"/>
        <v>-0.39769919808269805</v>
      </c>
      <c r="L40" s="21">
        <f t="shared" si="1"/>
        <v>-0.1301193044263198</v>
      </c>
      <c r="M40" s="21">
        <f t="shared" si="2"/>
        <v>-0.22860826296992953</v>
      </c>
    </row>
    <row r="41" spans="1:13" ht="15.6" x14ac:dyDescent="0.3">
      <c r="A41" s="175"/>
      <c r="B41" s="18" t="s">
        <v>184</v>
      </c>
      <c r="C41" s="22">
        <v>96933.629124049534</v>
      </c>
      <c r="D41" s="22">
        <v>96743.659202898809</v>
      </c>
      <c r="E41" s="22">
        <v>97064.575835476193</v>
      </c>
      <c r="F41" s="22">
        <v>94040.700074627151</v>
      </c>
      <c r="G41" s="22">
        <v>79212.275556569308</v>
      </c>
      <c r="H41" s="22">
        <v>58294.02489409133</v>
      </c>
      <c r="I41" s="20"/>
      <c r="J41" s="35"/>
      <c r="K41" s="21">
        <f t="shared" si="0"/>
        <v>-0.26407839587361992</v>
      </c>
      <c r="L41" s="21">
        <f t="shared" si="1"/>
        <v>-1.0048783633052061E-2</v>
      </c>
      <c r="M41" s="21">
        <f t="shared" si="2"/>
        <v>-9.6704360252720667E-2</v>
      </c>
    </row>
    <row r="42" spans="1:13" ht="15.6" x14ac:dyDescent="0.3">
      <c r="A42" s="176" t="s">
        <v>210</v>
      </c>
      <c r="B42" s="23" t="s">
        <v>201</v>
      </c>
      <c r="C42" s="24">
        <v>16676</v>
      </c>
      <c r="D42" s="24">
        <v>17003</v>
      </c>
      <c r="E42" s="24">
        <v>16976</v>
      </c>
      <c r="F42" s="24">
        <v>17260</v>
      </c>
      <c r="G42" s="24">
        <v>17498</v>
      </c>
      <c r="H42" s="24">
        <v>17499</v>
      </c>
      <c r="I42" s="20"/>
      <c r="J42" s="35"/>
      <c r="K42" s="26">
        <f t="shared" si="0"/>
        <v>5.7149388501543034E-5</v>
      </c>
      <c r="L42" s="26">
        <f t="shared" si="1"/>
        <v>1.1539784007858822E-2</v>
      </c>
      <c r="M42" s="26">
        <f t="shared" si="2"/>
        <v>9.6811978002229182E-3</v>
      </c>
    </row>
    <row r="43" spans="1:13" ht="15.6" x14ac:dyDescent="0.3">
      <c r="A43" s="177"/>
      <c r="B43" s="23" t="s">
        <v>183</v>
      </c>
      <c r="C43" s="27">
        <v>1122235296.1301026</v>
      </c>
      <c r="D43" s="27">
        <v>1182191786.9799626</v>
      </c>
      <c r="E43" s="27">
        <v>1240425174.4999568</v>
      </c>
      <c r="F43" s="27">
        <v>1261642022.0499461</v>
      </c>
      <c r="G43" s="27">
        <v>1176511762.5199635</v>
      </c>
      <c r="H43" s="27">
        <v>1189840306.8799841</v>
      </c>
      <c r="I43" s="20"/>
      <c r="J43" s="35"/>
      <c r="K43" s="26">
        <f t="shared" si="0"/>
        <v>1.1328866216749341E-2</v>
      </c>
      <c r="L43" s="26">
        <f t="shared" si="1"/>
        <v>3.9802220767775065E-2</v>
      </c>
      <c r="M43" s="26">
        <f t="shared" si="2"/>
        <v>1.176802588100756E-2</v>
      </c>
    </row>
    <row r="44" spans="1:13" ht="15.6" x14ac:dyDescent="0.3">
      <c r="A44" s="177"/>
      <c r="B44" s="23" t="s">
        <v>184</v>
      </c>
      <c r="C44" s="27">
        <v>67296.431766017195</v>
      </c>
      <c r="D44" s="27">
        <v>69528.42362994545</v>
      </c>
      <c r="E44" s="27">
        <v>73069.343455463997</v>
      </c>
      <c r="F44" s="27">
        <v>73096.293282152154</v>
      </c>
      <c r="G44" s="27">
        <v>67236.927792888528</v>
      </c>
      <c r="H44" s="27">
        <v>67994.760093718738</v>
      </c>
      <c r="I44" s="20"/>
      <c r="J44" s="35"/>
      <c r="K44" s="26">
        <f t="shared" si="0"/>
        <v>1.1271072693335705E-2</v>
      </c>
      <c r="L44" s="26">
        <f t="shared" si="1"/>
        <v>2.7940015021393094E-2</v>
      </c>
      <c r="M44" s="26">
        <f t="shared" si="2"/>
        <v>2.0668187991725873E-3</v>
      </c>
    </row>
    <row r="46" spans="1:13" x14ac:dyDescent="0.3">
      <c r="A46" t="s">
        <v>630</v>
      </c>
    </row>
  </sheetData>
  <sheetProtection algorithmName="SHA-512" hashValue="nxnGKcpBJ1mYjv2EDKBlTZwQkqTUGhNCZmF8vWDqacU9Vfh9Z9Am3/Oq7SKZnC0GVv5Ykq86dMJOkfz42HPWLA==" saltValue="obisPnWyEhLym0Xgc1vqKQ==" spinCount="100000" sheet="1" objects="1" scenarios="1"/>
  <mergeCells count="18">
    <mergeCell ref="C7:H7"/>
    <mergeCell ref="A1:M1"/>
    <mergeCell ref="A2:M2"/>
    <mergeCell ref="A3:M3"/>
    <mergeCell ref="A4:M4"/>
    <mergeCell ref="A5:M5"/>
    <mergeCell ref="A42:A44"/>
    <mergeCell ref="A9:A11"/>
    <mergeCell ref="A12:A14"/>
    <mergeCell ref="A15:A17"/>
    <mergeCell ref="A18:A20"/>
    <mergeCell ref="A21:A23"/>
    <mergeCell ref="A24:A26"/>
    <mergeCell ref="A27:A29"/>
    <mergeCell ref="A30:A32"/>
    <mergeCell ref="A33:A35"/>
    <mergeCell ref="A36:A38"/>
    <mergeCell ref="A39:A41"/>
  </mergeCells>
  <printOptions horizontalCentered="1"/>
  <pageMargins left="0.25" right="0.25" top="0.75" bottom="0.75" header="0.3" footer="0.3"/>
  <pageSetup scale="66" orientation="landscape" r:id="rId1"/>
  <headerFooter>
    <oddFooter>Page &amp;P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F4023-4B20-4BFE-AD8B-954D602F9106}">
  <sheetPr>
    <pageSetUpPr fitToPage="1"/>
  </sheetPr>
  <dimension ref="A1:M16"/>
  <sheetViews>
    <sheetView workbookViewId="0">
      <selection activeCell="A2" sqref="A2"/>
    </sheetView>
  </sheetViews>
  <sheetFormatPr defaultRowHeight="14.4" x14ac:dyDescent="0.3"/>
  <cols>
    <col min="1" max="1" width="33.5546875" customWidth="1"/>
    <col min="2" max="2" width="24"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664</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133</v>
      </c>
      <c r="B3" s="162"/>
      <c r="C3" s="162"/>
      <c r="D3" s="162"/>
      <c r="E3" s="162"/>
      <c r="F3" s="162"/>
      <c r="G3" s="162"/>
      <c r="H3" s="162"/>
      <c r="I3" s="162"/>
      <c r="J3" s="162"/>
      <c r="K3" s="162"/>
      <c r="L3" s="162"/>
      <c r="M3" s="162"/>
    </row>
    <row r="4" spans="1:13" ht="22.8" x14ac:dyDescent="0.4">
      <c r="A4" s="162" t="s">
        <v>236</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237</v>
      </c>
      <c r="B8" s="146" t="s">
        <v>195</v>
      </c>
      <c r="C8" s="147" t="s">
        <v>186</v>
      </c>
      <c r="D8" s="147" t="s">
        <v>187</v>
      </c>
      <c r="E8" s="147" t="s">
        <v>188</v>
      </c>
      <c r="F8" s="147" t="s">
        <v>189</v>
      </c>
      <c r="G8" s="147" t="s">
        <v>682</v>
      </c>
      <c r="H8" s="147" t="s">
        <v>709</v>
      </c>
      <c r="I8" s="35"/>
      <c r="J8" s="150" t="s">
        <v>196</v>
      </c>
      <c r="K8" s="150" t="s">
        <v>197</v>
      </c>
      <c r="L8" s="150" t="s">
        <v>685</v>
      </c>
      <c r="M8" s="150" t="s">
        <v>685</v>
      </c>
    </row>
    <row r="9" spans="1:13" ht="15.6" x14ac:dyDescent="0.3">
      <c r="A9" s="174" t="s">
        <v>238</v>
      </c>
      <c r="B9" s="18" t="s">
        <v>201</v>
      </c>
      <c r="C9" s="19">
        <v>16676</v>
      </c>
      <c r="D9" s="19">
        <v>17003</v>
      </c>
      <c r="E9" s="19">
        <v>16976</v>
      </c>
      <c r="F9" s="19">
        <v>17260</v>
      </c>
      <c r="G9" s="19">
        <v>17498</v>
      </c>
      <c r="H9" s="19">
        <v>17499</v>
      </c>
      <c r="I9" s="20"/>
      <c r="J9" s="21">
        <f>H9/H$13</f>
        <v>1</v>
      </c>
      <c r="K9" s="21">
        <f>(H9-G9)/G9</f>
        <v>5.7149388501543034E-5</v>
      </c>
      <c r="L9" s="21">
        <f>((F9/C9)^(1/3)-1)</f>
        <v>1.1539784007858822E-2</v>
      </c>
      <c r="M9" s="21">
        <f>((H9/C9)^(1/5)-1)</f>
        <v>9.6811978002229182E-3</v>
      </c>
    </row>
    <row r="10" spans="1:13" ht="15.6" x14ac:dyDescent="0.3">
      <c r="A10" s="175"/>
      <c r="B10" s="18" t="s">
        <v>183</v>
      </c>
      <c r="C10" s="22">
        <v>1122235296.1300986</v>
      </c>
      <c r="D10" s="22">
        <v>1182191786.9799695</v>
      </c>
      <c r="E10" s="22">
        <v>1240425174.4999647</v>
      </c>
      <c r="F10" s="22">
        <v>1261642022.0499387</v>
      </c>
      <c r="G10" s="22">
        <v>1176511762.5199637</v>
      </c>
      <c r="H10" s="22">
        <v>1189840306.8799815</v>
      </c>
      <c r="I10" s="20"/>
      <c r="J10" s="21">
        <f>H10/H$14</f>
        <v>1</v>
      </c>
      <c r="K10" s="21">
        <f>(H10-G10)/G10</f>
        <v>1.1328866216746907E-2</v>
      </c>
      <c r="L10" s="21">
        <f t="shared" ref="L10:L14" si="0">((F10/C10)^(1/3)-1)</f>
        <v>3.9802220767774177E-2</v>
      </c>
      <c r="M10" s="21">
        <f>((H10/C10)^(1/5)-1)</f>
        <v>1.1768025881007782E-2</v>
      </c>
    </row>
    <row r="11" spans="1:13" ht="15.6" x14ac:dyDescent="0.3">
      <c r="A11" s="174" t="s">
        <v>239</v>
      </c>
      <c r="B11" s="18" t="s">
        <v>201</v>
      </c>
      <c r="C11" s="19">
        <v>0</v>
      </c>
      <c r="D11" s="19">
        <v>0</v>
      </c>
      <c r="E11" s="19">
        <v>0</v>
      </c>
      <c r="F11" s="19">
        <v>0</v>
      </c>
      <c r="G11" s="19">
        <v>0</v>
      </c>
      <c r="H11" s="19">
        <v>0</v>
      </c>
      <c r="I11" s="20"/>
      <c r="J11" s="21"/>
      <c r="K11" s="21"/>
      <c r="L11" s="21"/>
      <c r="M11" s="21"/>
    </row>
    <row r="12" spans="1:13" ht="15.6" x14ac:dyDescent="0.3">
      <c r="A12" s="175"/>
      <c r="B12" s="18" t="s">
        <v>183</v>
      </c>
      <c r="C12" s="22">
        <v>0</v>
      </c>
      <c r="D12" s="22">
        <v>0</v>
      </c>
      <c r="E12" s="22">
        <v>0</v>
      </c>
      <c r="F12" s="22">
        <v>0</v>
      </c>
      <c r="G12" s="22">
        <v>0</v>
      </c>
      <c r="H12" s="22">
        <v>0</v>
      </c>
      <c r="I12" s="20"/>
      <c r="J12" s="21"/>
      <c r="K12" s="21"/>
      <c r="L12" s="21"/>
      <c r="M12" s="21"/>
    </row>
    <row r="13" spans="1:13" s="33" customFormat="1" ht="15.6" x14ac:dyDescent="0.3">
      <c r="A13" s="176" t="s">
        <v>210</v>
      </c>
      <c r="B13" s="23" t="s">
        <v>201</v>
      </c>
      <c r="C13" s="24">
        <v>16676</v>
      </c>
      <c r="D13" s="24">
        <v>17003</v>
      </c>
      <c r="E13" s="24">
        <v>16976</v>
      </c>
      <c r="F13" s="24">
        <v>17260</v>
      </c>
      <c r="G13" s="24">
        <v>17498</v>
      </c>
      <c r="H13" s="24">
        <v>17499</v>
      </c>
      <c r="I13" s="36"/>
      <c r="J13" s="26"/>
      <c r="K13" s="26">
        <f>(H13-G13)/G13</f>
        <v>5.7149388501543034E-5</v>
      </c>
      <c r="L13" s="26">
        <f t="shared" si="0"/>
        <v>1.1539784007858822E-2</v>
      </c>
      <c r="M13" s="26">
        <f>((H13/C13)^(1/5)-1)</f>
        <v>9.6811978002229182E-3</v>
      </c>
    </row>
    <row r="14" spans="1:13" s="33" customFormat="1" ht="15.6" x14ac:dyDescent="0.3">
      <c r="A14" s="177"/>
      <c r="B14" s="23" t="s">
        <v>183</v>
      </c>
      <c r="C14" s="27">
        <v>1122235296.1300986</v>
      </c>
      <c r="D14" s="27">
        <v>1182191786.9799695</v>
      </c>
      <c r="E14" s="27">
        <v>1240425174.4999647</v>
      </c>
      <c r="F14" s="27">
        <v>1261642022.0499387</v>
      </c>
      <c r="G14" s="27">
        <v>1176511762.5199637</v>
      </c>
      <c r="H14" s="27">
        <v>1189840306.8799815</v>
      </c>
      <c r="I14" s="36"/>
      <c r="J14" s="26"/>
      <c r="K14" s="26">
        <f>(H14-G14)/G14</f>
        <v>1.1328866216746907E-2</v>
      </c>
      <c r="L14" s="26">
        <f t="shared" si="0"/>
        <v>3.9802220767774177E-2</v>
      </c>
      <c r="M14" s="26">
        <f>((H14/C14)^(1/5)-1)</f>
        <v>1.1768025881007782E-2</v>
      </c>
    </row>
    <row r="16" spans="1:13" x14ac:dyDescent="0.3">
      <c r="A16" t="s">
        <v>632</v>
      </c>
    </row>
  </sheetData>
  <sheetProtection algorithmName="SHA-512" hashValue="h32aYE5crcm78DK+rdsrgyjZoXFxD+TSTvOs5P56zuQDxVg/ptqE70lhPGU71+/tEDMAp7HkJRsIarpHgZct9g==" saltValue="d5rIV744KgQ9OdcsmAMyFg==" spinCount="100000" sheet="1" objects="1" scenarios="1"/>
  <mergeCells count="9">
    <mergeCell ref="A9:A10"/>
    <mergeCell ref="A11:A12"/>
    <mergeCell ref="A13:A14"/>
    <mergeCell ref="A1:M1"/>
    <mergeCell ref="A2:M2"/>
    <mergeCell ref="A3:M3"/>
    <mergeCell ref="A4:M4"/>
    <mergeCell ref="A5:M5"/>
    <mergeCell ref="C7:H7"/>
  </mergeCells>
  <printOptions horizontalCentered="1"/>
  <pageMargins left="0.25" right="0.25" top="0.75" bottom="0.75" header="0.3" footer="0.3"/>
  <pageSetup scale="65" orientation="landscape" r:id="rId1"/>
  <headerFooter>
    <oddFooter>Page &amp;P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CB837-DE8E-4EB6-87FB-24FE14E25EA3}">
  <sheetPr>
    <pageSetUpPr fitToPage="1"/>
  </sheetPr>
  <dimension ref="A1:G14"/>
  <sheetViews>
    <sheetView workbookViewId="0">
      <selection activeCell="A2" sqref="A2"/>
    </sheetView>
  </sheetViews>
  <sheetFormatPr defaultRowHeight="14.4" x14ac:dyDescent="0.3"/>
  <cols>
    <col min="1" max="1" width="32.6640625" bestFit="1" customWidth="1"/>
    <col min="2" max="4" width="16.5546875" bestFit="1" customWidth="1"/>
    <col min="5" max="5" width="16.5546875" customWidth="1"/>
    <col min="6" max="7" width="16.5546875" bestFit="1" customWidth="1"/>
  </cols>
  <sheetData>
    <row r="1" spans="1:7" ht="22.8" x14ac:dyDescent="0.4">
      <c r="A1" s="162" t="s">
        <v>665</v>
      </c>
      <c r="B1" s="162"/>
      <c r="C1" s="162"/>
      <c r="D1" s="162"/>
      <c r="E1" s="162"/>
      <c r="F1" s="162"/>
      <c r="G1" s="162"/>
    </row>
    <row r="2" spans="1:7" ht="22.8" x14ac:dyDescent="0.4">
      <c r="A2" s="162" t="s">
        <v>179</v>
      </c>
      <c r="B2" s="162"/>
      <c r="C2" s="162"/>
      <c r="D2" s="162"/>
      <c r="E2" s="162"/>
      <c r="F2" s="162"/>
      <c r="G2" s="162"/>
    </row>
    <row r="3" spans="1:7" ht="22.8" x14ac:dyDescent="0.4">
      <c r="A3" s="162" t="s">
        <v>133</v>
      </c>
      <c r="B3" s="162"/>
      <c r="C3" s="162"/>
      <c r="D3" s="162"/>
      <c r="E3" s="162"/>
      <c r="F3" s="162"/>
      <c r="G3" s="162"/>
    </row>
    <row r="4" spans="1:7" ht="22.8" x14ac:dyDescent="0.4">
      <c r="A4" s="162" t="s">
        <v>242</v>
      </c>
      <c r="B4" s="162"/>
      <c r="C4" s="162"/>
      <c r="D4" s="162"/>
      <c r="E4" s="162"/>
      <c r="F4" s="162"/>
      <c r="G4" s="162"/>
    </row>
    <row r="5" spans="1:7" ht="22.8" x14ac:dyDescent="0.4">
      <c r="A5" s="162" t="s">
        <v>708</v>
      </c>
      <c r="B5" s="162"/>
      <c r="C5" s="162"/>
      <c r="D5" s="162"/>
      <c r="E5" s="162"/>
      <c r="F5" s="162"/>
      <c r="G5" s="162"/>
    </row>
    <row r="6" spans="1:7" ht="22.8" x14ac:dyDescent="0.4">
      <c r="A6" s="34"/>
      <c r="B6" s="34"/>
      <c r="C6" s="34"/>
      <c r="D6" s="34"/>
      <c r="E6" s="34"/>
      <c r="F6" s="34"/>
      <c r="G6" s="34"/>
    </row>
    <row r="7" spans="1:7" ht="15.6" x14ac:dyDescent="0.3">
      <c r="A7" s="28"/>
      <c r="B7" s="230" t="s">
        <v>243</v>
      </c>
      <c r="C7" s="231"/>
      <c r="D7" s="231"/>
      <c r="E7" s="231"/>
      <c r="F7" s="231"/>
      <c r="G7" s="232"/>
    </row>
    <row r="8" spans="1:7" ht="15.6" x14ac:dyDescent="0.3">
      <c r="A8" s="28"/>
      <c r="B8" s="230" t="s">
        <v>181</v>
      </c>
      <c r="C8" s="231"/>
      <c r="D8" s="231"/>
      <c r="E8" s="231"/>
      <c r="F8" s="231"/>
      <c r="G8" s="232"/>
    </row>
    <row r="9" spans="1:7" ht="15.6" x14ac:dyDescent="0.3">
      <c r="A9" s="146" t="s">
        <v>244</v>
      </c>
      <c r="B9" s="147" t="s">
        <v>186</v>
      </c>
      <c r="C9" s="147" t="s">
        <v>187</v>
      </c>
      <c r="D9" s="147" t="s">
        <v>188</v>
      </c>
      <c r="E9" s="147" t="s">
        <v>189</v>
      </c>
      <c r="F9" s="147" t="s">
        <v>682</v>
      </c>
      <c r="G9" s="147" t="s">
        <v>709</v>
      </c>
    </row>
    <row r="10" spans="1:7" ht="15" x14ac:dyDescent="0.3">
      <c r="A10" s="37" t="s">
        <v>245</v>
      </c>
      <c r="B10" s="19">
        <v>3039</v>
      </c>
      <c r="C10" s="19">
        <v>2928</v>
      </c>
      <c r="D10" s="19">
        <v>2815</v>
      </c>
      <c r="E10" s="19">
        <v>2701</v>
      </c>
      <c r="F10" s="19">
        <v>2464</v>
      </c>
      <c r="G10" s="19">
        <v>2252</v>
      </c>
    </row>
    <row r="11" spans="1:7" ht="15" x14ac:dyDescent="0.3">
      <c r="A11" s="37" t="s">
        <v>246</v>
      </c>
      <c r="B11" s="19">
        <v>16453</v>
      </c>
      <c r="C11" s="19">
        <v>16789</v>
      </c>
      <c r="D11" s="19">
        <v>16764</v>
      </c>
      <c r="E11" s="19">
        <v>17062</v>
      </c>
      <c r="F11" s="19">
        <v>17302</v>
      </c>
      <c r="G11" s="19">
        <v>17310</v>
      </c>
    </row>
    <row r="12" spans="1:7" s="33" customFormat="1" ht="15.6" x14ac:dyDescent="0.3">
      <c r="A12" s="38" t="s">
        <v>210</v>
      </c>
      <c r="B12" s="24">
        <v>16676</v>
      </c>
      <c r="C12" s="24">
        <v>17003</v>
      </c>
      <c r="D12" s="24">
        <v>16976</v>
      </c>
      <c r="E12" s="24">
        <v>17260</v>
      </c>
      <c r="F12" s="24">
        <v>17498</v>
      </c>
      <c r="G12" s="24">
        <v>17499</v>
      </c>
    </row>
    <row r="14" spans="1:7" x14ac:dyDescent="0.3">
      <c r="A14" t="s">
        <v>634</v>
      </c>
    </row>
  </sheetData>
  <sheetProtection algorithmName="SHA-512" hashValue="D3R3jxk2958Gm0ur0+Foqiu80oxDA8ekoGjBdYfsycsGyJKSAuCKQmh2tZ9NtFBm7+ZWciD52MLuWD67OaOH3g==" saltValue="Ul9ED8Kz5MevTqsly7+HLA==" spinCount="100000" sheet="1" objects="1" scenarios="1"/>
  <mergeCells count="7">
    <mergeCell ref="B8:G8"/>
    <mergeCell ref="A1:G1"/>
    <mergeCell ref="A2:G2"/>
    <mergeCell ref="A3:G3"/>
    <mergeCell ref="A4:G4"/>
    <mergeCell ref="A5:G5"/>
    <mergeCell ref="B7:G7"/>
  </mergeCells>
  <printOptions horizontalCentered="1"/>
  <pageMargins left="0.25" right="0.25" top="0.75" bottom="0.75" header="0.3" footer="0.3"/>
  <pageSetup fitToHeight="10" orientation="landscape" r:id="rId1"/>
  <headerFooter>
    <oddFooter>Page &amp;P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EAD17-1BC8-4089-B41F-28965C177375}">
  <sheetPr>
    <pageSetUpPr fitToPage="1"/>
  </sheetPr>
  <dimension ref="A1:G4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666</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133</v>
      </c>
      <c r="B3" s="162"/>
      <c r="C3" s="162"/>
      <c r="D3" s="162"/>
      <c r="E3" s="162"/>
      <c r="F3" s="39"/>
      <c r="G3" s="39"/>
    </row>
    <row r="4" spans="1:7" ht="22.95" customHeight="1" x14ac:dyDescent="0.4">
      <c r="A4" s="162" t="s">
        <v>721</v>
      </c>
      <c r="B4" s="162"/>
      <c r="C4" s="162"/>
      <c r="D4" s="162"/>
      <c r="E4" s="162"/>
      <c r="F4" s="39"/>
      <c r="G4" s="39"/>
    </row>
    <row r="5" spans="1:7" ht="22.95" customHeight="1" x14ac:dyDescent="0.4">
      <c r="A5" s="162" t="s">
        <v>713</v>
      </c>
      <c r="B5" s="162"/>
      <c r="C5" s="162"/>
      <c r="D5" s="162"/>
      <c r="E5" s="162"/>
      <c r="F5" s="39"/>
      <c r="G5" s="39"/>
    </row>
    <row r="7" spans="1:7" x14ac:dyDescent="0.3">
      <c r="A7" s="40" t="s">
        <v>205</v>
      </c>
      <c r="B7" s="41" t="s">
        <v>263</v>
      </c>
      <c r="C7" s="47" t="s">
        <v>201</v>
      </c>
      <c r="D7" s="47" t="s">
        <v>183</v>
      </c>
      <c r="E7" s="47" t="s">
        <v>184</v>
      </c>
    </row>
    <row r="8" spans="1:7" x14ac:dyDescent="0.3">
      <c r="A8" s="210" t="s">
        <v>206</v>
      </c>
      <c r="B8" s="103" t="s">
        <v>264</v>
      </c>
      <c r="C8" s="126">
        <v>87</v>
      </c>
      <c r="D8" s="101">
        <v>1255125.93</v>
      </c>
      <c r="E8" s="101">
        <v>14426.734827586206</v>
      </c>
    </row>
    <row r="9" spans="1:7" x14ac:dyDescent="0.3">
      <c r="A9" s="198"/>
      <c r="B9" s="103" t="s">
        <v>718</v>
      </c>
      <c r="C9" s="126">
        <v>415</v>
      </c>
      <c r="D9" s="101">
        <v>5022912.3499999996</v>
      </c>
      <c r="E9" s="101">
        <v>12103.403253012048</v>
      </c>
    </row>
    <row r="10" spans="1:7" x14ac:dyDescent="0.3">
      <c r="A10" s="198"/>
      <c r="B10" s="103" t="s">
        <v>717</v>
      </c>
      <c r="C10" s="126">
        <v>29</v>
      </c>
      <c r="D10" s="101">
        <v>265915.19999999995</v>
      </c>
      <c r="E10" s="101">
        <v>9169.4896551724123</v>
      </c>
    </row>
    <row r="11" spans="1:7" x14ac:dyDescent="0.3">
      <c r="A11" s="198"/>
      <c r="B11" s="103" t="s">
        <v>716</v>
      </c>
      <c r="C11" s="126" t="s">
        <v>267</v>
      </c>
      <c r="D11" s="101">
        <v>55653.56</v>
      </c>
      <c r="E11" s="101"/>
    </row>
    <row r="12" spans="1:7" x14ac:dyDescent="0.3">
      <c r="A12" s="198"/>
      <c r="B12" s="103" t="s">
        <v>265</v>
      </c>
      <c r="C12" s="126">
        <v>4608</v>
      </c>
      <c r="D12" s="101">
        <v>70793829.859999463</v>
      </c>
      <c r="E12" s="101">
        <v>15363.244327256827</v>
      </c>
    </row>
    <row r="13" spans="1:7" x14ac:dyDescent="0.3">
      <c r="A13" s="198"/>
      <c r="B13" s="103" t="s">
        <v>715</v>
      </c>
      <c r="C13" s="126">
        <v>220</v>
      </c>
      <c r="D13" s="101">
        <v>2343481.1000000006</v>
      </c>
      <c r="E13" s="101">
        <v>10652.186818181821</v>
      </c>
    </row>
    <row r="14" spans="1:7" x14ac:dyDescent="0.3">
      <c r="A14" s="198"/>
      <c r="B14" s="103" t="s">
        <v>266</v>
      </c>
      <c r="C14" s="126" t="s">
        <v>267</v>
      </c>
      <c r="D14" s="101">
        <v>14265</v>
      </c>
      <c r="E14" s="101"/>
    </row>
    <row r="15" spans="1:7" x14ac:dyDescent="0.3">
      <c r="A15" s="198"/>
      <c r="B15" s="103" t="s">
        <v>714</v>
      </c>
      <c r="C15" s="126">
        <v>170</v>
      </c>
      <c r="D15" s="101">
        <v>1634428.3499999996</v>
      </c>
      <c r="E15" s="101">
        <v>9614.2844117647037</v>
      </c>
    </row>
    <row r="16" spans="1:7" x14ac:dyDescent="0.3">
      <c r="A16" s="198"/>
      <c r="B16" s="100" t="s">
        <v>605</v>
      </c>
      <c r="C16" s="99">
        <v>5541</v>
      </c>
      <c r="D16" s="98">
        <v>81385611.349999622</v>
      </c>
      <c r="E16" s="98">
        <v>14687.892320880639</v>
      </c>
    </row>
    <row r="17" spans="1:5" x14ac:dyDescent="0.3">
      <c r="A17" s="210" t="s">
        <v>260</v>
      </c>
      <c r="B17" s="103" t="s">
        <v>264</v>
      </c>
      <c r="C17" s="126">
        <v>72</v>
      </c>
      <c r="D17" s="101">
        <v>4001677.2600000007</v>
      </c>
      <c r="E17" s="101">
        <v>55578.850833333345</v>
      </c>
    </row>
    <row r="18" spans="1:5" x14ac:dyDescent="0.3">
      <c r="A18" s="198"/>
      <c r="B18" s="103" t="s">
        <v>718</v>
      </c>
      <c r="C18" s="126">
        <v>487</v>
      </c>
      <c r="D18" s="101">
        <v>40822131.669999979</v>
      </c>
      <c r="E18" s="101">
        <v>83823.6789938398</v>
      </c>
    </row>
    <row r="19" spans="1:5" x14ac:dyDescent="0.3">
      <c r="A19" s="198"/>
      <c r="B19" s="103" t="s">
        <v>717</v>
      </c>
      <c r="C19" s="126">
        <v>26</v>
      </c>
      <c r="D19" s="101">
        <v>2759462.19</v>
      </c>
      <c r="E19" s="101">
        <v>106133.16115384616</v>
      </c>
    </row>
    <row r="20" spans="1:5" x14ac:dyDescent="0.3">
      <c r="A20" s="198"/>
      <c r="B20" s="103" t="s">
        <v>716</v>
      </c>
      <c r="C20" s="126" t="s">
        <v>267</v>
      </c>
      <c r="D20" s="101">
        <v>654630.84000000008</v>
      </c>
      <c r="E20" s="101"/>
    </row>
    <row r="21" spans="1:5" x14ac:dyDescent="0.3">
      <c r="A21" s="198"/>
      <c r="B21" s="103" t="s">
        <v>265</v>
      </c>
      <c r="C21" s="126">
        <v>5626</v>
      </c>
      <c r="D21" s="101">
        <v>339454404.21000487</v>
      </c>
      <c r="E21" s="101">
        <v>60336.723108781523</v>
      </c>
    </row>
    <row r="22" spans="1:5" x14ac:dyDescent="0.3">
      <c r="A22" s="198"/>
      <c r="B22" s="103" t="s">
        <v>715</v>
      </c>
      <c r="C22" s="126">
        <v>131</v>
      </c>
      <c r="D22" s="101">
        <v>5914729.7100000018</v>
      </c>
      <c r="E22" s="101">
        <v>45150.60847328246</v>
      </c>
    </row>
    <row r="23" spans="1:5" x14ac:dyDescent="0.3">
      <c r="A23" s="198"/>
      <c r="B23" s="103" t="s">
        <v>266</v>
      </c>
      <c r="C23" s="126" t="s">
        <v>267</v>
      </c>
      <c r="D23" s="101">
        <v>106971.77</v>
      </c>
      <c r="E23" s="101"/>
    </row>
    <row r="24" spans="1:5" x14ac:dyDescent="0.3">
      <c r="A24" s="198"/>
      <c r="B24" s="103" t="s">
        <v>714</v>
      </c>
      <c r="C24" s="126">
        <v>104</v>
      </c>
      <c r="D24" s="101">
        <v>4342116.9699999988</v>
      </c>
      <c r="E24" s="101">
        <v>41751.124711538447</v>
      </c>
    </row>
    <row r="25" spans="1:5" x14ac:dyDescent="0.3">
      <c r="A25" s="198"/>
      <c r="B25" s="100" t="s">
        <v>605</v>
      </c>
      <c r="C25" s="99">
        <v>6463</v>
      </c>
      <c r="D25" s="98">
        <v>398056124.62000608</v>
      </c>
      <c r="E25" s="98">
        <v>61589.992978493901</v>
      </c>
    </row>
    <row r="26" spans="1:5" x14ac:dyDescent="0.3">
      <c r="A26" s="210" t="s">
        <v>261</v>
      </c>
      <c r="B26" s="103" t="s">
        <v>264</v>
      </c>
      <c r="C26" s="126">
        <v>21</v>
      </c>
      <c r="D26" s="101">
        <v>2234946.5299999998</v>
      </c>
      <c r="E26" s="101">
        <v>106426.02523809523</v>
      </c>
    </row>
    <row r="27" spans="1:5" x14ac:dyDescent="0.3">
      <c r="A27" s="198"/>
      <c r="B27" s="103" t="s">
        <v>718</v>
      </c>
      <c r="C27" s="126">
        <v>178</v>
      </c>
      <c r="D27" s="101">
        <v>17425466.380000003</v>
      </c>
      <c r="E27" s="101">
        <v>97895.878539325859</v>
      </c>
    </row>
    <row r="28" spans="1:5" x14ac:dyDescent="0.3">
      <c r="A28" s="198"/>
      <c r="B28" s="103" t="s">
        <v>717</v>
      </c>
      <c r="C28" s="126">
        <v>22</v>
      </c>
      <c r="D28" s="101">
        <v>2000242.12</v>
      </c>
      <c r="E28" s="101">
        <v>90920.096363636374</v>
      </c>
    </row>
    <row r="29" spans="1:5" x14ac:dyDescent="0.3">
      <c r="A29" s="198"/>
      <c r="B29" s="103" t="s">
        <v>716</v>
      </c>
      <c r="C29" s="126" t="s">
        <v>267</v>
      </c>
      <c r="D29" s="101">
        <v>142284.59999999998</v>
      </c>
      <c r="E29" s="101"/>
    </row>
    <row r="30" spans="1:5" x14ac:dyDescent="0.3">
      <c r="A30" s="198"/>
      <c r="B30" s="103" t="s">
        <v>265</v>
      </c>
      <c r="C30" s="126">
        <v>3439</v>
      </c>
      <c r="D30" s="101">
        <v>339633273.92000359</v>
      </c>
      <c r="E30" s="101">
        <v>98759.311986043496</v>
      </c>
    </row>
    <row r="31" spans="1:5" x14ac:dyDescent="0.3">
      <c r="A31" s="198"/>
      <c r="B31" s="103" t="s">
        <v>715</v>
      </c>
      <c r="C31" s="126">
        <v>31</v>
      </c>
      <c r="D31" s="101">
        <v>3027183.44</v>
      </c>
      <c r="E31" s="101">
        <v>97651.078709677415</v>
      </c>
    </row>
    <row r="32" spans="1:5" x14ac:dyDescent="0.3">
      <c r="A32" s="198"/>
      <c r="B32" s="103" t="s">
        <v>266</v>
      </c>
      <c r="C32" s="126" t="s">
        <v>267</v>
      </c>
      <c r="D32" s="101">
        <v>25753.309999999998</v>
      </c>
      <c r="E32" s="101"/>
    </row>
    <row r="33" spans="1:5" x14ac:dyDescent="0.3">
      <c r="A33" s="198"/>
      <c r="B33" s="103" t="s">
        <v>714</v>
      </c>
      <c r="C33" s="126" t="s">
        <v>267</v>
      </c>
      <c r="D33" s="101">
        <v>1682534.1799999997</v>
      </c>
      <c r="E33" s="101"/>
    </row>
    <row r="34" spans="1:5" x14ac:dyDescent="0.3">
      <c r="A34" s="198"/>
      <c r="B34" s="100" t="s">
        <v>605</v>
      </c>
      <c r="C34" s="99">
        <v>3710</v>
      </c>
      <c r="D34" s="98">
        <v>366171684.48000449</v>
      </c>
      <c r="E34" s="98">
        <v>98698.567245284226</v>
      </c>
    </row>
    <row r="35" spans="1:5" x14ac:dyDescent="0.3">
      <c r="A35" s="210" t="s">
        <v>209</v>
      </c>
      <c r="B35" s="103" t="s">
        <v>264</v>
      </c>
      <c r="C35" s="126" t="s">
        <v>267</v>
      </c>
      <c r="D35" s="101">
        <v>790515.67999999993</v>
      </c>
      <c r="E35" s="101"/>
    </row>
    <row r="36" spans="1:5" x14ac:dyDescent="0.3">
      <c r="A36" s="198"/>
      <c r="B36" s="103" t="s">
        <v>718</v>
      </c>
      <c r="C36" s="126">
        <v>85</v>
      </c>
      <c r="D36" s="101">
        <v>12510415.510000005</v>
      </c>
      <c r="E36" s="101">
        <v>147181.35894117653</v>
      </c>
    </row>
    <row r="37" spans="1:5" x14ac:dyDescent="0.3">
      <c r="A37" s="198"/>
      <c r="B37" s="103" t="s">
        <v>717</v>
      </c>
      <c r="C37" s="126" t="s">
        <v>267</v>
      </c>
      <c r="D37" s="101">
        <v>462447.23000000004</v>
      </c>
      <c r="E37" s="101"/>
    </row>
    <row r="38" spans="1:5" x14ac:dyDescent="0.3">
      <c r="A38" s="198"/>
      <c r="B38" s="103" t="s">
        <v>716</v>
      </c>
      <c r="C38" s="126" t="s">
        <v>267</v>
      </c>
      <c r="D38" s="101">
        <v>448099.24</v>
      </c>
      <c r="E38" s="101"/>
    </row>
    <row r="39" spans="1:5" x14ac:dyDescent="0.3">
      <c r="A39" s="198"/>
      <c r="B39" s="103" t="s">
        <v>265</v>
      </c>
      <c r="C39" s="126">
        <v>2419</v>
      </c>
      <c r="D39" s="101">
        <v>328646181.16000414</v>
      </c>
      <c r="E39" s="101">
        <v>135860.34773046884</v>
      </c>
    </row>
    <row r="40" spans="1:5" x14ac:dyDescent="0.3">
      <c r="A40" s="198"/>
      <c r="B40" s="103" t="s">
        <v>715</v>
      </c>
      <c r="C40" s="126" t="s">
        <v>267</v>
      </c>
      <c r="D40" s="101">
        <v>522466.72</v>
      </c>
      <c r="E40" s="101"/>
    </row>
    <row r="41" spans="1:5" x14ac:dyDescent="0.3">
      <c r="A41" s="198"/>
      <c r="B41" s="103" t="s">
        <v>266</v>
      </c>
      <c r="C41" s="126"/>
      <c r="D41" s="101"/>
      <c r="E41" s="101"/>
    </row>
    <row r="42" spans="1:5" x14ac:dyDescent="0.3">
      <c r="A42" s="198"/>
      <c r="B42" s="103" t="s">
        <v>714</v>
      </c>
      <c r="C42" s="126" t="s">
        <v>267</v>
      </c>
      <c r="D42" s="101">
        <v>846760.8899999999</v>
      </c>
      <c r="E42" s="101"/>
    </row>
    <row r="43" spans="1:5" x14ac:dyDescent="0.3">
      <c r="A43" s="198"/>
      <c r="B43" s="100" t="s">
        <v>605</v>
      </c>
      <c r="C43" s="99">
        <v>2531</v>
      </c>
      <c r="D43" s="98">
        <v>344226886.43000376</v>
      </c>
      <c r="E43" s="98">
        <v>136004.30123666683</v>
      </c>
    </row>
    <row r="44" spans="1:5" x14ac:dyDescent="0.3">
      <c r="A44" s="185" t="s">
        <v>210</v>
      </c>
      <c r="B44" s="182"/>
      <c r="C44" s="99">
        <v>17499</v>
      </c>
      <c r="D44" s="98">
        <v>1189840306.879986</v>
      </c>
      <c r="E44" s="98">
        <v>67994.76009371884</v>
      </c>
    </row>
    <row r="46" spans="1:5" x14ac:dyDescent="0.3">
      <c r="A46" t="s">
        <v>636</v>
      </c>
    </row>
  </sheetData>
  <sheetProtection algorithmName="SHA-512" hashValue="QErl8Gg7AHrNMs0Xag7sqXV1vqY91Rp5e9jQx9lYZl/U9f8B80nUCp1J2mvorRrb9CES+O9GpGvsCIVQSoOEbg==" saltValue="2LSTy3a7nsBT2eZGA9RRlw==" spinCount="100000" sheet="1" objects="1" scenarios="1"/>
  <mergeCells count="10">
    <mergeCell ref="A17:A25"/>
    <mergeCell ref="A26:A34"/>
    <mergeCell ref="A35:A43"/>
    <mergeCell ref="A44:B44"/>
    <mergeCell ref="A1:E1"/>
    <mergeCell ref="A2:E2"/>
    <mergeCell ref="A3:E3"/>
    <mergeCell ref="A4:E4"/>
    <mergeCell ref="A5:E5"/>
    <mergeCell ref="A8:A16"/>
  </mergeCells>
  <printOptions horizontalCentered="1"/>
  <pageMargins left="0.25" right="0.25" top="0.75" bottom="0.75" header="0.3" footer="0.3"/>
  <pageSetup scale="96" orientation="portrait" r:id="rId1"/>
  <headerFooter>
    <oddFooter>Page &amp;P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668B-6963-4383-A044-BFB0C3A1ED41}">
  <sheetPr>
    <pageSetUpPr fitToPage="1"/>
  </sheetPr>
  <dimension ref="A1:G2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667</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133</v>
      </c>
      <c r="B3" s="162"/>
      <c r="C3" s="162"/>
      <c r="D3" s="162"/>
      <c r="E3" s="162"/>
      <c r="F3" s="39"/>
      <c r="G3" s="39"/>
    </row>
    <row r="4" spans="1:7" ht="22.95" customHeight="1" x14ac:dyDescent="0.4">
      <c r="A4" s="162" t="s">
        <v>1115</v>
      </c>
      <c r="B4" s="162"/>
      <c r="C4" s="162"/>
      <c r="D4" s="162"/>
      <c r="E4" s="162"/>
      <c r="F4" s="39"/>
      <c r="G4" s="39"/>
    </row>
    <row r="5" spans="1:7" ht="22.95" customHeight="1" x14ac:dyDescent="0.4">
      <c r="A5" s="162" t="s">
        <v>713</v>
      </c>
      <c r="B5" s="162"/>
      <c r="C5" s="162"/>
      <c r="D5" s="162"/>
      <c r="E5" s="162"/>
      <c r="F5" s="39"/>
      <c r="G5" s="39"/>
    </row>
    <row r="7" spans="1:7" x14ac:dyDescent="0.3">
      <c r="A7" s="106" t="s">
        <v>325</v>
      </c>
      <c r="B7" s="106" t="s">
        <v>724</v>
      </c>
      <c r="C7" s="104" t="s">
        <v>201</v>
      </c>
      <c r="D7" s="47" t="s">
        <v>183</v>
      </c>
      <c r="E7" s="104" t="s">
        <v>184</v>
      </c>
    </row>
    <row r="8" spans="1:7" x14ac:dyDescent="0.3">
      <c r="A8" s="210" t="s">
        <v>206</v>
      </c>
      <c r="B8" s="103" t="s">
        <v>723</v>
      </c>
      <c r="C8" s="102">
        <v>271</v>
      </c>
      <c r="D8" s="101">
        <v>3021898.4699999997</v>
      </c>
      <c r="E8" s="101">
        <v>11150.916863468634</v>
      </c>
    </row>
    <row r="9" spans="1:7" x14ac:dyDescent="0.3">
      <c r="A9" s="198"/>
      <c r="B9" s="103" t="s">
        <v>722</v>
      </c>
      <c r="C9" s="102">
        <v>4558</v>
      </c>
      <c r="D9" s="101">
        <v>68737572.679999545</v>
      </c>
      <c r="E9" s="101">
        <v>15080.643413777872</v>
      </c>
    </row>
    <row r="10" spans="1:7" x14ac:dyDescent="0.3">
      <c r="A10" s="198"/>
      <c r="B10" s="103" t="s">
        <v>714</v>
      </c>
      <c r="C10" s="102">
        <v>712</v>
      </c>
      <c r="D10" s="101">
        <v>9626140.2000000048</v>
      </c>
      <c r="E10" s="101">
        <v>13519.859831460681</v>
      </c>
    </row>
    <row r="11" spans="1:7" x14ac:dyDescent="0.3">
      <c r="A11" s="198"/>
      <c r="B11" s="100" t="s">
        <v>605</v>
      </c>
      <c r="C11" s="99">
        <v>5541</v>
      </c>
      <c r="D11" s="98">
        <v>81385611.349999249</v>
      </c>
      <c r="E11" s="98">
        <v>14687.892320880572</v>
      </c>
    </row>
    <row r="12" spans="1:7" x14ac:dyDescent="0.3">
      <c r="A12" s="210" t="s">
        <v>260</v>
      </c>
      <c r="B12" s="103" t="s">
        <v>723</v>
      </c>
      <c r="C12" s="102">
        <v>166</v>
      </c>
      <c r="D12" s="101">
        <v>11722274.130000001</v>
      </c>
      <c r="E12" s="101">
        <v>70616.10921686748</v>
      </c>
    </row>
    <row r="13" spans="1:7" x14ac:dyDescent="0.3">
      <c r="A13" s="198"/>
      <c r="B13" s="103" t="s">
        <v>722</v>
      </c>
      <c r="C13" s="102">
        <v>5845</v>
      </c>
      <c r="D13" s="101">
        <v>372502428.63000518</v>
      </c>
      <c r="E13" s="101">
        <v>63730.098995723725</v>
      </c>
    </row>
    <row r="14" spans="1:7" x14ac:dyDescent="0.3">
      <c r="A14" s="198"/>
      <c r="B14" s="103" t="s">
        <v>714</v>
      </c>
      <c r="C14" s="102">
        <v>452</v>
      </c>
      <c r="D14" s="101">
        <v>13831421.860000007</v>
      </c>
      <c r="E14" s="101">
        <v>30600.490840707978</v>
      </c>
    </row>
    <row r="15" spans="1:7" x14ac:dyDescent="0.3">
      <c r="A15" s="198"/>
      <c r="B15" s="100" t="s">
        <v>605</v>
      </c>
      <c r="C15" s="99">
        <v>6463</v>
      </c>
      <c r="D15" s="98">
        <v>398056124.62000537</v>
      </c>
      <c r="E15" s="98">
        <v>61589.992978493792</v>
      </c>
    </row>
    <row r="16" spans="1:7" x14ac:dyDescent="0.3">
      <c r="A16" s="210" t="s">
        <v>261</v>
      </c>
      <c r="B16" s="103" t="s">
        <v>723</v>
      </c>
      <c r="C16" s="102">
        <v>60</v>
      </c>
      <c r="D16" s="101">
        <v>7975886.5100000007</v>
      </c>
      <c r="E16" s="101">
        <v>132931.44183333335</v>
      </c>
    </row>
    <row r="17" spans="1:5" x14ac:dyDescent="0.3">
      <c r="A17" s="198"/>
      <c r="B17" s="103" t="s">
        <v>722</v>
      </c>
      <c r="C17" s="102">
        <v>3588</v>
      </c>
      <c r="D17" s="101">
        <v>355820035.93000287</v>
      </c>
      <c r="E17" s="101">
        <v>99169.463748607261</v>
      </c>
    </row>
    <row r="18" spans="1:5" x14ac:dyDescent="0.3">
      <c r="A18" s="198"/>
      <c r="B18" s="103" t="s">
        <v>714</v>
      </c>
      <c r="C18" s="102">
        <v>62</v>
      </c>
      <c r="D18" s="101">
        <v>2375762.04</v>
      </c>
      <c r="E18" s="101">
        <v>38318.742580645165</v>
      </c>
    </row>
    <row r="19" spans="1:5" x14ac:dyDescent="0.3">
      <c r="A19" s="198"/>
      <c r="B19" s="100" t="s">
        <v>605</v>
      </c>
      <c r="C19" s="99">
        <v>3710</v>
      </c>
      <c r="D19" s="98">
        <v>366171684.48000199</v>
      </c>
      <c r="E19" s="98">
        <v>98698.567245283557</v>
      </c>
    </row>
    <row r="20" spans="1:5" x14ac:dyDescent="0.3">
      <c r="A20" s="210" t="s">
        <v>209</v>
      </c>
      <c r="B20" s="103" t="s">
        <v>723</v>
      </c>
      <c r="C20" s="102">
        <v>20</v>
      </c>
      <c r="D20" s="101">
        <v>3484901.0100000007</v>
      </c>
      <c r="E20" s="101">
        <v>174245.05050000004</v>
      </c>
    </row>
    <row r="21" spans="1:5" x14ac:dyDescent="0.3">
      <c r="A21" s="198"/>
      <c r="B21" s="103" t="s">
        <v>722</v>
      </c>
      <c r="C21" s="102">
        <v>2502</v>
      </c>
      <c r="D21" s="101">
        <v>339167940.31000376</v>
      </c>
      <c r="E21" s="101">
        <v>135558.72914068896</v>
      </c>
    </row>
    <row r="22" spans="1:5" x14ac:dyDescent="0.3">
      <c r="A22" s="198"/>
      <c r="B22" s="103" t="s">
        <v>714</v>
      </c>
      <c r="C22" s="126" t="s">
        <v>267</v>
      </c>
      <c r="D22" s="101">
        <v>1574045.1099999999</v>
      </c>
      <c r="E22" s="101"/>
    </row>
    <row r="23" spans="1:5" x14ac:dyDescent="0.3">
      <c r="A23" s="198"/>
      <c r="B23" s="100" t="s">
        <v>605</v>
      </c>
      <c r="C23" s="99">
        <v>2531</v>
      </c>
      <c r="D23" s="98">
        <v>344226886.43000323</v>
      </c>
      <c r="E23" s="98">
        <v>136004.30123666662</v>
      </c>
    </row>
    <row r="24" spans="1:5" x14ac:dyDescent="0.3">
      <c r="A24" s="185" t="s">
        <v>210</v>
      </c>
      <c r="B24" s="182"/>
      <c r="C24" s="99">
        <v>17499</v>
      </c>
      <c r="D24" s="98">
        <v>1189840306.8799846</v>
      </c>
      <c r="E24" s="98">
        <v>67994.760093718767</v>
      </c>
    </row>
    <row r="26" spans="1:5" x14ac:dyDescent="0.3">
      <c r="A26" t="s">
        <v>636</v>
      </c>
    </row>
  </sheetData>
  <sheetProtection algorithmName="SHA-512" hashValue="2gq61g88lWbIpFNul3ctklzdmNZkckF8k5SIYpK6xYF5aQ9Bo5+K+WzHtIezrPyGioFaHsdCxJrSNq/+1+riKA==" saltValue="9tTRbVlPZ1N5jwnhMk2idg==" spinCount="100000" sheet="1" objects="1" scenarios="1"/>
  <mergeCells count="10">
    <mergeCell ref="A12:A15"/>
    <mergeCell ref="A16:A19"/>
    <mergeCell ref="A20:A23"/>
    <mergeCell ref="A24:B24"/>
    <mergeCell ref="A1:E1"/>
    <mergeCell ref="A2:E2"/>
    <mergeCell ref="A3:E3"/>
    <mergeCell ref="A4:E4"/>
    <mergeCell ref="A5:E5"/>
    <mergeCell ref="A8:A11"/>
  </mergeCells>
  <printOptions horizontalCentered="1"/>
  <pageMargins left="0.25" right="0.25" top="0.75" bottom="0.75" header="0.3" footer="0.3"/>
  <pageSetup fitToHeight="10" orientation="portrait" r:id="rId1"/>
  <headerFooter>
    <oddFooter>Page &amp;P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3BD91-D754-4CDA-9CC2-C3B54289D7CA}">
  <sheetPr>
    <pageSetUpPr fitToPage="1"/>
  </sheetPr>
  <dimension ref="A1:S35"/>
  <sheetViews>
    <sheetView workbookViewId="0">
      <selection activeCell="A2" sqref="A2"/>
    </sheetView>
  </sheetViews>
  <sheetFormatPr defaultRowHeight="14.4" x14ac:dyDescent="0.3"/>
  <cols>
    <col min="1" max="1" width="34.77734375" bestFit="1" customWidth="1"/>
    <col min="2" max="2" width="5.6640625" bestFit="1" customWidth="1"/>
    <col min="3" max="3" width="11.88671875" bestFit="1" customWidth="1"/>
    <col min="4" max="4" width="8.88671875" bestFit="1" customWidth="1"/>
    <col min="5" max="5" width="5.6640625" bestFit="1" customWidth="1"/>
    <col min="6" max="6" width="11.88671875" bestFit="1" customWidth="1"/>
    <col min="7" max="7" width="8.88671875" bestFit="1" customWidth="1"/>
    <col min="8" max="8" width="5.6640625" bestFit="1" customWidth="1"/>
    <col min="9" max="9" width="11.88671875" bestFit="1" customWidth="1"/>
    <col min="10" max="10" width="8.88671875" bestFit="1" customWidth="1"/>
    <col min="11" max="11" width="6.77734375" bestFit="1" customWidth="1"/>
    <col min="12" max="12" width="11.88671875" bestFit="1" customWidth="1"/>
    <col min="13" max="13" width="8.88671875" bestFit="1" customWidth="1"/>
    <col min="14" max="14" width="5.6640625" bestFit="1" customWidth="1"/>
    <col min="15" max="15" width="11.88671875" bestFit="1" customWidth="1"/>
    <col min="16" max="16" width="8.88671875" bestFit="1" customWidth="1"/>
    <col min="17" max="17" width="5.6640625" bestFit="1" customWidth="1"/>
    <col min="18" max="18" width="11.88671875" bestFit="1" customWidth="1"/>
    <col min="19" max="19" width="8.88671875" bestFit="1" customWidth="1"/>
  </cols>
  <sheetData>
    <row r="1" spans="1:19" ht="22.8" x14ac:dyDescent="0.4">
      <c r="A1" s="162" t="s">
        <v>668</v>
      </c>
      <c r="B1" s="162"/>
      <c r="C1" s="162"/>
      <c r="D1" s="162"/>
      <c r="E1" s="162"/>
      <c r="F1" s="162"/>
      <c r="G1" s="162"/>
      <c r="H1" s="162"/>
      <c r="I1" s="162"/>
      <c r="J1" s="162"/>
      <c r="K1" s="162"/>
      <c r="L1" s="162"/>
      <c r="M1" s="162"/>
      <c r="N1" s="162"/>
      <c r="O1" s="162"/>
      <c r="P1" s="162"/>
      <c r="Q1" s="162"/>
      <c r="R1" s="162"/>
      <c r="S1" s="162"/>
    </row>
    <row r="2" spans="1:19" ht="22.95" customHeight="1" x14ac:dyDescent="0.4">
      <c r="A2" s="162" t="s">
        <v>179</v>
      </c>
      <c r="B2" s="162"/>
      <c r="C2" s="162"/>
      <c r="D2" s="162"/>
      <c r="E2" s="162"/>
      <c r="F2" s="162"/>
      <c r="G2" s="162"/>
      <c r="H2" s="162"/>
      <c r="I2" s="162"/>
      <c r="J2" s="162"/>
      <c r="K2" s="162"/>
      <c r="L2" s="162"/>
      <c r="M2" s="162"/>
      <c r="N2" s="162"/>
      <c r="O2" s="162"/>
      <c r="P2" s="162"/>
      <c r="Q2" s="162"/>
      <c r="R2" s="162"/>
      <c r="S2" s="162"/>
    </row>
    <row r="3" spans="1:19" ht="22.95" customHeight="1" x14ac:dyDescent="0.4">
      <c r="A3" s="162" t="s">
        <v>133</v>
      </c>
      <c r="B3" s="162"/>
      <c r="C3" s="162"/>
      <c r="D3" s="162"/>
      <c r="E3" s="162"/>
      <c r="F3" s="162"/>
      <c r="G3" s="162"/>
      <c r="H3" s="162"/>
      <c r="I3" s="162"/>
      <c r="J3" s="162"/>
      <c r="K3" s="162"/>
      <c r="L3" s="162"/>
      <c r="M3" s="162"/>
      <c r="N3" s="162"/>
      <c r="O3" s="162"/>
      <c r="P3" s="162"/>
      <c r="Q3" s="162"/>
      <c r="R3" s="162"/>
      <c r="S3" s="162"/>
    </row>
    <row r="4" spans="1:19" ht="22.8" x14ac:dyDescent="0.4">
      <c r="A4" s="162" t="s">
        <v>270</v>
      </c>
      <c r="B4" s="162"/>
      <c r="C4" s="162"/>
      <c r="D4" s="162"/>
      <c r="E4" s="162"/>
      <c r="F4" s="162"/>
      <c r="G4" s="162"/>
      <c r="H4" s="162"/>
      <c r="I4" s="162"/>
      <c r="J4" s="162"/>
      <c r="K4" s="162"/>
      <c r="L4" s="162"/>
      <c r="M4" s="162"/>
      <c r="N4" s="162"/>
      <c r="O4" s="162"/>
      <c r="P4" s="162"/>
      <c r="Q4" s="162"/>
      <c r="R4" s="162"/>
      <c r="S4" s="162"/>
    </row>
    <row r="5" spans="1:19" ht="22.95" customHeight="1" x14ac:dyDescent="0.4">
      <c r="A5" s="162" t="s">
        <v>708</v>
      </c>
      <c r="B5" s="162"/>
      <c r="C5" s="162"/>
      <c r="D5" s="162"/>
      <c r="E5" s="162"/>
      <c r="F5" s="162"/>
      <c r="G5" s="162"/>
      <c r="H5" s="162"/>
      <c r="I5" s="162"/>
      <c r="J5" s="162"/>
      <c r="K5" s="162"/>
      <c r="L5" s="162"/>
      <c r="M5" s="162"/>
      <c r="N5" s="162"/>
      <c r="O5" s="162"/>
      <c r="P5" s="162"/>
      <c r="Q5" s="162"/>
      <c r="R5" s="162"/>
      <c r="S5" s="162"/>
    </row>
    <row r="7" spans="1:19" x14ac:dyDescent="0.3">
      <c r="A7" s="33"/>
      <c r="B7" s="189" t="s">
        <v>181</v>
      </c>
      <c r="C7" s="182"/>
      <c r="D7" s="182"/>
      <c r="E7" s="182"/>
      <c r="F7" s="182"/>
      <c r="G7" s="182"/>
      <c r="H7" s="182"/>
      <c r="I7" s="182"/>
      <c r="J7" s="182"/>
      <c r="K7" s="182"/>
      <c r="L7" s="182"/>
      <c r="M7" s="182"/>
      <c r="N7" s="182"/>
      <c r="O7" s="182"/>
      <c r="P7" s="182"/>
      <c r="Q7" s="182"/>
      <c r="R7" s="182"/>
      <c r="S7" s="182"/>
    </row>
    <row r="8" spans="1:19" x14ac:dyDescent="0.3">
      <c r="A8" s="51"/>
      <c r="B8" s="188" t="s">
        <v>186</v>
      </c>
      <c r="C8" s="182"/>
      <c r="D8" s="182"/>
      <c r="E8" s="188" t="s">
        <v>187</v>
      </c>
      <c r="F8" s="182"/>
      <c r="G8" s="182"/>
      <c r="H8" s="188" t="s">
        <v>188</v>
      </c>
      <c r="I8" s="182"/>
      <c r="J8" s="182"/>
      <c r="K8" s="188" t="s">
        <v>189</v>
      </c>
      <c r="L8" s="182"/>
      <c r="M8" s="182"/>
      <c r="N8" s="188" t="s">
        <v>682</v>
      </c>
      <c r="O8" s="182"/>
      <c r="P8" s="182"/>
      <c r="Q8" s="188" t="s">
        <v>709</v>
      </c>
      <c r="R8" s="182"/>
      <c r="S8" s="182"/>
    </row>
    <row r="9" spans="1:19" s="54" customFormat="1" ht="36.6" customHeight="1" x14ac:dyDescent="0.3">
      <c r="A9" s="52" t="s">
        <v>271</v>
      </c>
      <c r="B9" s="53" t="s">
        <v>703</v>
      </c>
      <c r="C9" s="53" t="s">
        <v>183</v>
      </c>
      <c r="D9" s="53" t="s">
        <v>184</v>
      </c>
      <c r="E9" s="53" t="s">
        <v>703</v>
      </c>
      <c r="F9" s="53" t="s">
        <v>183</v>
      </c>
      <c r="G9" s="53" t="s">
        <v>184</v>
      </c>
      <c r="H9" s="53" t="s">
        <v>703</v>
      </c>
      <c r="I9" s="53" t="s">
        <v>183</v>
      </c>
      <c r="J9" s="53" t="s">
        <v>184</v>
      </c>
      <c r="K9" s="53" t="s">
        <v>703</v>
      </c>
      <c r="L9" s="53" t="s">
        <v>183</v>
      </c>
      <c r="M9" s="53" t="s">
        <v>184</v>
      </c>
      <c r="N9" s="53" t="s">
        <v>703</v>
      </c>
      <c r="O9" s="53" t="s">
        <v>183</v>
      </c>
      <c r="P9" s="53" t="s">
        <v>184</v>
      </c>
      <c r="Q9" s="53" t="s">
        <v>703</v>
      </c>
      <c r="R9" s="53" t="s">
        <v>183</v>
      </c>
      <c r="S9" s="53" t="s">
        <v>184</v>
      </c>
    </row>
    <row r="10" spans="1:19" x14ac:dyDescent="0.3">
      <c r="A10" s="55" t="s">
        <v>272</v>
      </c>
      <c r="B10" s="49">
        <v>227</v>
      </c>
      <c r="C10" s="83">
        <v>102798566.51000012</v>
      </c>
      <c r="D10" s="83">
        <v>452857.12118942785</v>
      </c>
      <c r="E10" s="49">
        <v>226</v>
      </c>
      <c r="F10" s="83">
        <v>108890192.06000009</v>
      </c>
      <c r="G10" s="83">
        <v>481815.00911504467</v>
      </c>
      <c r="H10" s="49">
        <v>220</v>
      </c>
      <c r="I10" s="83">
        <v>105749351.18000004</v>
      </c>
      <c r="J10" s="83">
        <v>480678.86900000018</v>
      </c>
      <c r="K10" s="89">
        <v>211</v>
      </c>
      <c r="L10" s="83">
        <v>103257201.56000002</v>
      </c>
      <c r="M10" s="83">
        <v>489370.62350710906</v>
      </c>
      <c r="N10" s="49">
        <v>205</v>
      </c>
      <c r="O10" s="83">
        <v>94795281.700000048</v>
      </c>
      <c r="P10" s="83">
        <v>462416.00829268317</v>
      </c>
      <c r="Q10" s="49">
        <v>197</v>
      </c>
      <c r="R10" s="83">
        <v>97698951.810000017</v>
      </c>
      <c r="S10" s="83">
        <v>495933.76553299499</v>
      </c>
    </row>
    <row r="11" spans="1:19" x14ac:dyDescent="0.3">
      <c r="A11" s="55" t="s">
        <v>273</v>
      </c>
      <c r="B11" s="43">
        <v>5541</v>
      </c>
      <c r="C11" s="44">
        <v>648794975.7899946</v>
      </c>
      <c r="D11" s="44">
        <v>117089.87110449281</v>
      </c>
      <c r="E11" s="43">
        <v>5466</v>
      </c>
      <c r="F11" s="44">
        <v>674986954.26999629</v>
      </c>
      <c r="G11" s="44">
        <v>123488.28288876625</v>
      </c>
      <c r="H11" s="43">
        <v>5404</v>
      </c>
      <c r="I11" s="44">
        <v>679950844.45999503</v>
      </c>
      <c r="J11" s="44">
        <v>125823.62036639435</v>
      </c>
      <c r="K11" s="89">
        <v>5325</v>
      </c>
      <c r="L11" s="44">
        <v>689220741.74999857</v>
      </c>
      <c r="M11" s="44">
        <v>129431.12521126734</v>
      </c>
      <c r="N11" s="43">
        <v>5259</v>
      </c>
      <c r="O11" s="44">
        <v>685163833.14999688</v>
      </c>
      <c r="P11" s="44">
        <v>130284.05270013251</v>
      </c>
      <c r="Q11" s="43">
        <v>5085</v>
      </c>
      <c r="R11" s="44">
        <v>680892263.06999397</v>
      </c>
      <c r="S11" s="44">
        <v>133902.11663126724</v>
      </c>
    </row>
    <row r="12" spans="1:19" x14ac:dyDescent="0.3">
      <c r="A12" s="55" t="s">
        <v>274</v>
      </c>
      <c r="B12" s="43">
        <v>6549</v>
      </c>
      <c r="C12" s="44">
        <v>187021644.50000051</v>
      </c>
      <c r="D12" s="44">
        <v>28557.282714918387</v>
      </c>
      <c r="E12" s="43">
        <v>6416</v>
      </c>
      <c r="F12" s="44">
        <v>188606832.13000146</v>
      </c>
      <c r="G12" s="44">
        <v>29396.326703553841</v>
      </c>
      <c r="H12" s="43">
        <v>6349</v>
      </c>
      <c r="I12" s="44">
        <v>193136738.24000019</v>
      </c>
      <c r="J12" s="44">
        <v>30420.024923610046</v>
      </c>
      <c r="K12" s="89">
        <v>6122</v>
      </c>
      <c r="L12" s="44">
        <v>194228370.97000188</v>
      </c>
      <c r="M12" s="44">
        <v>31726.293853316216</v>
      </c>
      <c r="N12" s="43">
        <v>5540</v>
      </c>
      <c r="O12" s="44">
        <v>149976089.42999998</v>
      </c>
      <c r="P12" s="44">
        <v>27071.496287003607</v>
      </c>
      <c r="Q12" s="43">
        <v>4888</v>
      </c>
      <c r="R12" s="44">
        <v>155417459.56000063</v>
      </c>
      <c r="S12" s="44">
        <v>31795.715949263631</v>
      </c>
    </row>
    <row r="13" spans="1:19" x14ac:dyDescent="0.3">
      <c r="A13" s="55" t="s">
        <v>275</v>
      </c>
      <c r="B13" s="43">
        <v>5065</v>
      </c>
      <c r="C13" s="44">
        <v>71223848.080000088</v>
      </c>
      <c r="D13" s="44">
        <v>14061.964082922032</v>
      </c>
      <c r="E13" s="43">
        <v>5574</v>
      </c>
      <c r="F13" s="44">
        <v>86787607.09999992</v>
      </c>
      <c r="G13" s="44">
        <v>15570.076623609602</v>
      </c>
      <c r="H13" s="43">
        <v>5701</v>
      </c>
      <c r="I13" s="44">
        <v>99617150.770000085</v>
      </c>
      <c r="J13" s="44">
        <v>17473.627568847587</v>
      </c>
      <c r="K13" s="89">
        <v>6369</v>
      </c>
      <c r="L13" s="44">
        <v>106373258.15000001</v>
      </c>
      <c r="M13" s="44">
        <v>16701.720544826505</v>
      </c>
      <c r="N13" s="43">
        <v>6128</v>
      </c>
      <c r="O13" s="44">
        <v>98222596.24999997</v>
      </c>
      <c r="P13" s="44">
        <v>16028.491555156654</v>
      </c>
      <c r="Q13" s="43">
        <v>5634</v>
      </c>
      <c r="R13" s="44">
        <v>98389940.799999982</v>
      </c>
      <c r="S13" s="44">
        <v>17463.603265885689</v>
      </c>
    </row>
    <row r="14" spans="1:19" x14ac:dyDescent="0.3">
      <c r="A14" s="55" t="s">
        <v>276</v>
      </c>
      <c r="B14" s="43">
        <v>16066</v>
      </c>
      <c r="C14" s="44">
        <v>40826427.449991636</v>
      </c>
      <c r="D14" s="44">
        <v>2541.1693918829601</v>
      </c>
      <c r="E14" s="43">
        <v>16417</v>
      </c>
      <c r="F14" s="44">
        <v>42334078.790001132</v>
      </c>
      <c r="G14" s="44">
        <v>2578.6732527259019</v>
      </c>
      <c r="H14" s="43">
        <v>16403</v>
      </c>
      <c r="I14" s="44">
        <v>75992176.219999969</v>
      </c>
      <c r="J14" s="44">
        <v>4632.8218143022596</v>
      </c>
      <c r="K14" s="89">
        <v>16813</v>
      </c>
      <c r="L14" s="44">
        <v>79615958.49000001</v>
      </c>
      <c r="M14" s="44">
        <v>4735.380865401773</v>
      </c>
      <c r="N14" s="43">
        <v>17094</v>
      </c>
      <c r="O14" s="44">
        <v>65452385.240000002</v>
      </c>
      <c r="P14" s="44">
        <v>3828.9683655083654</v>
      </c>
      <c r="Q14" s="43">
        <v>17096</v>
      </c>
      <c r="R14" s="44">
        <v>66659940.009995945</v>
      </c>
      <c r="S14" s="44">
        <v>3899.1541886988739</v>
      </c>
    </row>
    <row r="15" spans="1:19" x14ac:dyDescent="0.3">
      <c r="A15" s="55" t="s">
        <v>277</v>
      </c>
      <c r="B15" s="43">
        <v>2972</v>
      </c>
      <c r="C15" s="44">
        <v>19286116.649999991</v>
      </c>
      <c r="D15" s="44">
        <v>6489.2720895020157</v>
      </c>
      <c r="E15" s="43">
        <v>2973</v>
      </c>
      <c r="F15" s="44">
        <v>20912454.160000011</v>
      </c>
      <c r="G15" s="44">
        <v>7034.1251799529136</v>
      </c>
      <c r="H15" s="43">
        <v>2956</v>
      </c>
      <c r="I15" s="44">
        <v>23563426.610000018</v>
      </c>
      <c r="J15" s="44">
        <v>7971.3892456021713</v>
      </c>
      <c r="K15" s="89">
        <v>2893</v>
      </c>
      <c r="L15" s="44">
        <v>23783597.82</v>
      </c>
      <c r="M15" s="44">
        <v>8221.084624956793</v>
      </c>
      <c r="N15" s="43">
        <v>2250</v>
      </c>
      <c r="O15" s="44">
        <v>21148400.530000001</v>
      </c>
      <c r="P15" s="44">
        <v>9399.2891244444454</v>
      </c>
      <c r="Q15" s="43">
        <v>2438</v>
      </c>
      <c r="R15" s="44">
        <v>22759125.410000008</v>
      </c>
      <c r="S15" s="44">
        <v>9335.1621862182146</v>
      </c>
    </row>
    <row r="16" spans="1:19" x14ac:dyDescent="0.3">
      <c r="A16" s="55" t="s">
        <v>278</v>
      </c>
      <c r="B16" s="43">
        <v>3038</v>
      </c>
      <c r="C16" s="44">
        <v>31545425.069999978</v>
      </c>
      <c r="D16" s="44">
        <v>10383.615888742586</v>
      </c>
      <c r="E16" s="43">
        <v>3002</v>
      </c>
      <c r="F16" s="44">
        <v>32210163.039999977</v>
      </c>
      <c r="G16" s="44">
        <v>10729.567968021311</v>
      </c>
      <c r="H16" s="43">
        <v>2819</v>
      </c>
      <c r="I16" s="44">
        <v>30110148.509999923</v>
      </c>
      <c r="J16" s="44">
        <v>10681.145267825443</v>
      </c>
      <c r="K16" s="89">
        <v>2539</v>
      </c>
      <c r="L16" s="44">
        <v>29266508.740000013</v>
      </c>
      <c r="M16" s="44">
        <v>11526.78564001576</v>
      </c>
      <c r="N16" s="43">
        <v>2378</v>
      </c>
      <c r="O16" s="44">
        <v>23834819.900000021</v>
      </c>
      <c r="P16" s="44">
        <v>10023.052943650135</v>
      </c>
      <c r="Q16" s="43">
        <v>2284</v>
      </c>
      <c r="R16" s="44">
        <v>26460076.770000011</v>
      </c>
      <c r="S16" s="44">
        <v>11584.972316112089</v>
      </c>
    </row>
    <row r="17" spans="1:19" x14ac:dyDescent="0.3">
      <c r="A17" s="55" t="s">
        <v>279</v>
      </c>
      <c r="B17" s="43">
        <v>2094</v>
      </c>
      <c r="C17" s="44">
        <v>15011268.98</v>
      </c>
      <c r="D17" s="44">
        <v>7168.7053390639921</v>
      </c>
      <c r="E17" s="43">
        <v>2706</v>
      </c>
      <c r="F17" s="44">
        <v>20773915.529999997</v>
      </c>
      <c r="G17" s="44">
        <v>7676.982827050997</v>
      </c>
      <c r="H17" s="43">
        <v>3280</v>
      </c>
      <c r="I17" s="44">
        <v>25791751.810000002</v>
      </c>
      <c r="J17" s="44">
        <v>7863.3389664634151</v>
      </c>
      <c r="K17" s="89">
        <v>3955</v>
      </c>
      <c r="L17" s="44">
        <v>30181831.639999997</v>
      </c>
      <c r="M17" s="44">
        <v>7631.3101491782545</v>
      </c>
      <c r="N17" s="43">
        <v>4268</v>
      </c>
      <c r="O17" s="44">
        <v>32856260.409999996</v>
      </c>
      <c r="P17" s="44">
        <v>7698.2803209934391</v>
      </c>
      <c r="Q17" s="43">
        <v>4936</v>
      </c>
      <c r="R17" s="44">
        <v>36363274.109999999</v>
      </c>
      <c r="S17" s="44">
        <v>7366.9518051053483</v>
      </c>
    </row>
    <row r="18" spans="1:19" x14ac:dyDescent="0.3">
      <c r="A18" s="55" t="s">
        <v>280</v>
      </c>
      <c r="B18" s="43">
        <v>2197</v>
      </c>
      <c r="C18" s="44">
        <v>4574694.7799999984</v>
      </c>
      <c r="D18" s="44">
        <v>2082.2461447428304</v>
      </c>
      <c r="E18" s="43">
        <v>2274</v>
      </c>
      <c r="F18" s="44">
        <v>5275113.8599999985</v>
      </c>
      <c r="G18" s="44">
        <v>2319.7510378188208</v>
      </c>
      <c r="H18" s="43">
        <v>2234</v>
      </c>
      <c r="I18" s="44">
        <v>5289118.6999999974</v>
      </c>
      <c r="J18" s="44">
        <v>2367.5553715308852</v>
      </c>
      <c r="K18" s="89">
        <v>2165</v>
      </c>
      <c r="L18" s="44">
        <v>4754360.689999992</v>
      </c>
      <c r="M18" s="44">
        <v>2196.0095565819825</v>
      </c>
      <c r="N18" s="43">
        <v>2301</v>
      </c>
      <c r="O18" s="44">
        <v>4379037.5499999952</v>
      </c>
      <c r="P18" s="44">
        <v>1903.1019339417624</v>
      </c>
      <c r="Q18" s="43">
        <v>2377</v>
      </c>
      <c r="R18" s="44">
        <v>4431299.9799999967</v>
      </c>
      <c r="S18" s="44">
        <v>1864.2406310475376</v>
      </c>
    </row>
    <row r="19" spans="1:19" x14ac:dyDescent="0.3">
      <c r="A19" s="55" t="s">
        <v>281</v>
      </c>
      <c r="B19" s="43">
        <v>291</v>
      </c>
      <c r="C19" s="44">
        <v>1152328.3199999998</v>
      </c>
      <c r="D19" s="44">
        <v>3959.8911340206178</v>
      </c>
      <c r="E19" s="43">
        <v>209</v>
      </c>
      <c r="F19" s="44">
        <v>1414476.04</v>
      </c>
      <c r="G19" s="44">
        <v>6767.8279425837318</v>
      </c>
      <c r="H19" s="43">
        <v>150</v>
      </c>
      <c r="I19" s="44">
        <v>1224468</v>
      </c>
      <c r="J19" s="44">
        <v>8163.12</v>
      </c>
      <c r="K19" s="89">
        <v>105</v>
      </c>
      <c r="L19" s="44">
        <v>960192.23999999987</v>
      </c>
      <c r="M19" s="44">
        <v>9144.6879999999983</v>
      </c>
      <c r="N19" s="43">
        <v>74</v>
      </c>
      <c r="O19" s="44">
        <v>683058.36</v>
      </c>
      <c r="P19" s="44">
        <v>9230.5183783783777</v>
      </c>
      <c r="Q19" s="43">
        <v>57</v>
      </c>
      <c r="R19" s="44">
        <v>767975.36</v>
      </c>
      <c r="S19" s="44">
        <v>13473.251929824561</v>
      </c>
    </row>
    <row r="20" spans="1:19" x14ac:dyDescent="0.3">
      <c r="A20" s="55" t="s">
        <v>282</v>
      </c>
      <c r="B20" s="30"/>
      <c r="C20" s="30"/>
      <c r="D20" s="30"/>
      <c r="E20" s="30"/>
      <c r="F20" s="30"/>
      <c r="G20" s="30"/>
      <c r="H20" s="30"/>
      <c r="I20" s="30"/>
      <c r="J20" s="30"/>
      <c r="K20" s="92"/>
      <c r="L20" s="30"/>
      <c r="M20" s="30"/>
      <c r="N20" s="30"/>
      <c r="O20" s="30"/>
      <c r="P20" s="30"/>
      <c r="Q20" s="30"/>
      <c r="R20" s="30"/>
      <c r="S20" s="30"/>
    </row>
    <row r="21" spans="1:19" x14ac:dyDescent="0.3">
      <c r="A21" s="50" t="s">
        <v>210</v>
      </c>
      <c r="B21" s="45">
        <v>16676</v>
      </c>
      <c r="C21" s="46">
        <v>1122235296.1301026</v>
      </c>
      <c r="D21" s="46">
        <v>67296.431766017195</v>
      </c>
      <c r="E21" s="45">
        <v>17003</v>
      </c>
      <c r="F21" s="46">
        <v>1182191786.9799626</v>
      </c>
      <c r="G21" s="46">
        <v>69528.42362994545</v>
      </c>
      <c r="H21" s="45">
        <v>16976</v>
      </c>
      <c r="I21" s="46">
        <v>1240425174.4999568</v>
      </c>
      <c r="J21" s="46">
        <v>73069.343455463997</v>
      </c>
      <c r="K21" s="90">
        <v>17260</v>
      </c>
      <c r="L21" s="46">
        <v>1261642022.0499461</v>
      </c>
      <c r="M21" s="46">
        <v>73096.293282152154</v>
      </c>
      <c r="N21" s="45">
        <v>17498</v>
      </c>
      <c r="O21" s="46">
        <v>1176511762.5199635</v>
      </c>
      <c r="P21" s="46">
        <v>67236.927792888528</v>
      </c>
      <c r="Q21" s="45">
        <v>17499</v>
      </c>
      <c r="R21" s="46">
        <v>1189840306.8799841</v>
      </c>
      <c r="S21" s="46">
        <v>67994.760093718738</v>
      </c>
    </row>
    <row r="23" spans="1:19" x14ac:dyDescent="0.3">
      <c r="A23" t="s">
        <v>638</v>
      </c>
    </row>
    <row r="26" spans="1:19" x14ac:dyDescent="0.3">
      <c r="A26" s="88"/>
    </row>
    <row r="27" spans="1:19" x14ac:dyDescent="0.3">
      <c r="A27" s="88"/>
    </row>
    <row r="28" spans="1:19" x14ac:dyDescent="0.3">
      <c r="A28" s="88"/>
    </row>
    <row r="29" spans="1:19" x14ac:dyDescent="0.3">
      <c r="A29" s="88"/>
    </row>
    <row r="30" spans="1:19" x14ac:dyDescent="0.3">
      <c r="A30" s="88"/>
    </row>
    <row r="31" spans="1:19" x14ac:dyDescent="0.3">
      <c r="A31" s="88"/>
    </row>
    <row r="32" spans="1:19" x14ac:dyDescent="0.3">
      <c r="A32" s="88"/>
    </row>
    <row r="33" spans="1:1" x14ac:dyDescent="0.3">
      <c r="A33" s="88"/>
    </row>
    <row r="34" spans="1:1" x14ac:dyDescent="0.3">
      <c r="A34" s="88"/>
    </row>
    <row r="35" spans="1:1" x14ac:dyDescent="0.3">
      <c r="A35" s="88"/>
    </row>
  </sheetData>
  <sheetProtection algorithmName="SHA-512" hashValue="XHjMjKYLlwv12TqbYa/VIsdJ0XgTZeOQEM8Yef5U0PjYVCpRkIxlF/pq0b5GzU7eKNfu00t2EEL58GdCUO18qw==" saltValue="uKrc4TwM+3YDqQ51Wnj7JQ==" spinCount="100000" sheet="1" objects="1" scenarios="1"/>
  <mergeCells count="12">
    <mergeCell ref="Q8:S8"/>
    <mergeCell ref="A1:S1"/>
    <mergeCell ref="A2:S2"/>
    <mergeCell ref="A3:S3"/>
    <mergeCell ref="A4:S4"/>
    <mergeCell ref="A5:S5"/>
    <mergeCell ref="B7:S7"/>
    <mergeCell ref="B8:D8"/>
    <mergeCell ref="E8:G8"/>
    <mergeCell ref="H8:J8"/>
    <mergeCell ref="K8:M8"/>
    <mergeCell ref="N8:P8"/>
  </mergeCells>
  <printOptions horizontalCentered="1"/>
  <pageMargins left="0.25" right="0.25" top="0.75" bottom="0.75" header="0.3" footer="0.3"/>
  <pageSetup scale="68" fitToHeight="10" orientation="landscape" r:id="rId1"/>
  <headerFooter>
    <oddFooter>Page &amp;P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919E9-2D8F-4374-8C1B-BD88BAFBC0C4}">
  <sheetPr>
    <pageSetUpPr fitToPage="1"/>
  </sheetPr>
  <dimension ref="A1:T97"/>
  <sheetViews>
    <sheetView workbookViewId="0">
      <selection activeCell="A2" sqref="A2"/>
    </sheetView>
  </sheetViews>
  <sheetFormatPr defaultRowHeight="14.4" x14ac:dyDescent="0.3"/>
  <cols>
    <col min="1" max="1" width="20.109375" customWidth="1"/>
    <col min="2" max="2" width="48.88671875" bestFit="1" customWidth="1"/>
    <col min="3" max="3" width="5.6640625" bestFit="1" customWidth="1"/>
    <col min="4" max="4" width="11.88671875" style="84" bestFit="1" customWidth="1"/>
    <col min="5" max="5" width="8.88671875" style="84" bestFit="1" customWidth="1"/>
    <col min="6" max="6" width="5.6640625" bestFit="1" customWidth="1"/>
    <col min="7" max="7" width="11.88671875" style="84" bestFit="1" customWidth="1"/>
    <col min="8" max="8" width="8.88671875" style="84" bestFit="1" customWidth="1"/>
    <col min="9" max="9" width="5.6640625" bestFit="1" customWidth="1"/>
    <col min="10" max="10" width="11.88671875" style="84" bestFit="1" customWidth="1"/>
    <col min="11" max="11" width="8.88671875" style="84" bestFit="1" customWidth="1"/>
    <col min="12" max="12" width="6" style="93" bestFit="1" customWidth="1"/>
    <col min="13" max="13" width="11.88671875" style="84" bestFit="1" customWidth="1"/>
    <col min="14" max="14" width="8.88671875" style="84" bestFit="1" customWidth="1"/>
    <col min="15" max="15" width="5.6640625" bestFit="1" customWidth="1"/>
    <col min="16" max="16" width="11.88671875" style="84" bestFit="1" customWidth="1"/>
    <col min="17" max="17" width="8.88671875" style="84" bestFit="1" customWidth="1"/>
    <col min="18" max="18" width="5.6640625" bestFit="1" customWidth="1"/>
    <col min="19" max="19" width="11.88671875" style="84" bestFit="1" customWidth="1"/>
    <col min="20" max="20" width="8.88671875" style="84" bestFit="1" customWidth="1"/>
  </cols>
  <sheetData>
    <row r="1" spans="1:20" ht="22.8" x14ac:dyDescent="0.4">
      <c r="A1" s="162" t="s">
        <v>669</v>
      </c>
      <c r="B1" s="162"/>
      <c r="C1" s="162"/>
      <c r="D1" s="162"/>
      <c r="E1" s="162"/>
      <c r="F1" s="162"/>
      <c r="G1" s="162"/>
      <c r="H1" s="162"/>
      <c r="I1" s="162"/>
      <c r="J1" s="162"/>
      <c r="K1" s="162"/>
      <c r="L1" s="162"/>
      <c r="M1" s="162"/>
      <c r="N1" s="162"/>
      <c r="O1" s="162"/>
      <c r="P1" s="162"/>
      <c r="Q1" s="162"/>
      <c r="R1" s="162"/>
      <c r="S1" s="162"/>
      <c r="T1" s="162"/>
    </row>
    <row r="2" spans="1:20" ht="22.95" customHeight="1" x14ac:dyDescent="0.4">
      <c r="A2" s="162" t="s">
        <v>179</v>
      </c>
      <c r="B2" s="162"/>
      <c r="C2" s="162"/>
      <c r="D2" s="162"/>
      <c r="E2" s="162"/>
      <c r="F2" s="162"/>
      <c r="G2" s="162"/>
      <c r="H2" s="162"/>
      <c r="I2" s="162"/>
      <c r="J2" s="162"/>
      <c r="K2" s="162"/>
      <c r="L2" s="162"/>
      <c r="M2" s="162"/>
      <c r="N2" s="162"/>
      <c r="O2" s="162"/>
      <c r="P2" s="162"/>
      <c r="Q2" s="162"/>
      <c r="R2" s="162"/>
      <c r="S2" s="162"/>
      <c r="T2" s="162"/>
    </row>
    <row r="3" spans="1:20" ht="22.95" customHeight="1" x14ac:dyDescent="0.4">
      <c r="A3" s="162" t="s">
        <v>133</v>
      </c>
      <c r="B3" s="162"/>
      <c r="C3" s="162"/>
      <c r="D3" s="162"/>
      <c r="E3" s="162"/>
      <c r="F3" s="162"/>
      <c r="G3" s="162"/>
      <c r="H3" s="162"/>
      <c r="I3" s="162"/>
      <c r="J3" s="162"/>
      <c r="K3" s="162"/>
      <c r="L3" s="162"/>
      <c r="M3" s="162"/>
      <c r="N3" s="162"/>
      <c r="O3" s="162"/>
      <c r="P3" s="162"/>
      <c r="Q3" s="162"/>
      <c r="R3" s="162"/>
      <c r="S3" s="162"/>
      <c r="T3" s="162"/>
    </row>
    <row r="4" spans="1:20" ht="22.95" customHeight="1" x14ac:dyDescent="0.4">
      <c r="A4" s="162" t="s">
        <v>285</v>
      </c>
      <c r="B4" s="162"/>
      <c r="C4" s="162"/>
      <c r="D4" s="162"/>
      <c r="E4" s="162"/>
      <c r="F4" s="162"/>
      <c r="G4" s="162"/>
      <c r="H4" s="162"/>
      <c r="I4" s="162"/>
      <c r="J4" s="162"/>
      <c r="K4" s="162"/>
      <c r="L4" s="162"/>
      <c r="M4" s="162"/>
      <c r="N4" s="162"/>
      <c r="O4" s="162"/>
      <c r="P4" s="162"/>
      <c r="Q4" s="162"/>
      <c r="R4" s="162"/>
      <c r="S4" s="162"/>
      <c r="T4" s="162"/>
    </row>
    <row r="5" spans="1:20" ht="22.95" customHeight="1" x14ac:dyDescent="0.4">
      <c r="A5" s="162" t="s">
        <v>708</v>
      </c>
      <c r="B5" s="162"/>
      <c r="C5" s="162"/>
      <c r="D5" s="162"/>
      <c r="E5" s="162"/>
      <c r="F5" s="162"/>
      <c r="G5" s="162"/>
      <c r="H5" s="162"/>
      <c r="I5" s="162"/>
      <c r="J5" s="162"/>
      <c r="K5" s="162"/>
      <c r="L5" s="162"/>
      <c r="M5" s="162"/>
      <c r="N5" s="162"/>
      <c r="O5" s="162"/>
      <c r="P5" s="162"/>
      <c r="Q5" s="162"/>
      <c r="R5" s="162"/>
      <c r="S5" s="162"/>
      <c r="T5" s="162"/>
    </row>
    <row r="7" spans="1:20" x14ac:dyDescent="0.3">
      <c r="B7" s="64"/>
      <c r="C7" s="189" t="s">
        <v>181</v>
      </c>
      <c r="D7" s="182"/>
      <c r="E7" s="182"/>
      <c r="F7" s="182"/>
      <c r="G7" s="182"/>
      <c r="H7" s="182"/>
      <c r="I7" s="182"/>
      <c r="J7" s="182"/>
      <c r="K7" s="182"/>
      <c r="L7" s="182"/>
      <c r="M7" s="182"/>
      <c r="N7" s="182"/>
      <c r="O7" s="182"/>
      <c r="P7" s="182"/>
      <c r="Q7" s="182"/>
      <c r="R7" s="182"/>
      <c r="S7" s="182"/>
      <c r="T7" s="182"/>
    </row>
    <row r="8" spans="1:20" x14ac:dyDescent="0.3">
      <c r="A8" s="80"/>
      <c r="B8" s="81"/>
      <c r="C8" s="223" t="s">
        <v>186</v>
      </c>
      <c r="D8" s="224"/>
      <c r="E8" s="225"/>
      <c r="F8" s="223" t="s">
        <v>187</v>
      </c>
      <c r="G8" s="224"/>
      <c r="H8" s="225"/>
      <c r="I8" s="202" t="s">
        <v>188</v>
      </c>
      <c r="J8" s="202"/>
      <c r="K8" s="202"/>
      <c r="L8" s="202" t="s">
        <v>189</v>
      </c>
      <c r="M8" s="202"/>
      <c r="N8" s="202"/>
      <c r="O8" s="202" t="s">
        <v>682</v>
      </c>
      <c r="P8" s="202"/>
      <c r="Q8" s="202"/>
      <c r="R8" s="202" t="s">
        <v>709</v>
      </c>
      <c r="S8" s="202"/>
      <c r="T8" s="202"/>
    </row>
    <row r="9" spans="1:20" s="54" customFormat="1" ht="36.6" customHeight="1" x14ac:dyDescent="0.3">
      <c r="A9" s="151" t="s">
        <v>271</v>
      </c>
      <c r="B9" s="151" t="s">
        <v>286</v>
      </c>
      <c r="C9" s="152" t="s">
        <v>704</v>
      </c>
      <c r="D9" s="153" t="s">
        <v>183</v>
      </c>
      <c r="E9" s="153" t="s">
        <v>184</v>
      </c>
      <c r="F9" s="152" t="s">
        <v>704</v>
      </c>
      <c r="G9" s="153" t="s">
        <v>183</v>
      </c>
      <c r="H9" s="153" t="s">
        <v>184</v>
      </c>
      <c r="I9" s="152" t="s">
        <v>704</v>
      </c>
      <c r="J9" s="153" t="s">
        <v>183</v>
      </c>
      <c r="K9" s="153" t="s">
        <v>184</v>
      </c>
      <c r="L9" s="152" t="s">
        <v>704</v>
      </c>
      <c r="M9" s="153" t="s">
        <v>183</v>
      </c>
      <c r="N9" s="153" t="s">
        <v>184</v>
      </c>
      <c r="O9" s="152" t="s">
        <v>704</v>
      </c>
      <c r="P9" s="153" t="s">
        <v>183</v>
      </c>
      <c r="Q9" s="153" t="s">
        <v>184</v>
      </c>
      <c r="R9" s="152" t="s">
        <v>704</v>
      </c>
      <c r="S9" s="153" t="s">
        <v>183</v>
      </c>
      <c r="T9" s="153" t="s">
        <v>184</v>
      </c>
    </row>
    <row r="10" spans="1:20" x14ac:dyDescent="0.3">
      <c r="A10" s="210" t="s">
        <v>272</v>
      </c>
      <c r="B10" s="103" t="s">
        <v>354</v>
      </c>
      <c r="C10" s="126">
        <v>227</v>
      </c>
      <c r="D10" s="154">
        <v>102798566.51000006</v>
      </c>
      <c r="E10" s="154">
        <v>452857.12118942762</v>
      </c>
      <c r="F10" s="126">
        <v>225</v>
      </c>
      <c r="G10" s="154">
        <v>108801199.42000014</v>
      </c>
      <c r="H10" s="154">
        <v>483560.88631111174</v>
      </c>
      <c r="I10" s="126">
        <v>219</v>
      </c>
      <c r="J10" s="154">
        <v>105406499.3800001</v>
      </c>
      <c r="K10" s="154">
        <v>481308.2163470324</v>
      </c>
      <c r="L10" s="126">
        <v>209</v>
      </c>
      <c r="M10" s="154">
        <v>103203660.31999999</v>
      </c>
      <c r="N10" s="154">
        <v>493797.417799043</v>
      </c>
      <c r="O10" s="126">
        <v>204</v>
      </c>
      <c r="P10" s="154">
        <v>94452429.900000021</v>
      </c>
      <c r="Q10" s="154">
        <v>463002.1073529413</v>
      </c>
      <c r="R10" s="126">
        <v>196</v>
      </c>
      <c r="S10" s="154">
        <v>97356100.01000002</v>
      </c>
      <c r="T10" s="154">
        <v>496714.79596938787</v>
      </c>
    </row>
    <row r="11" spans="1:20" x14ac:dyDescent="0.3">
      <c r="A11" s="211"/>
      <c r="B11" s="103" t="s">
        <v>288</v>
      </c>
      <c r="C11" s="61"/>
      <c r="D11" s="61"/>
      <c r="E11" s="61"/>
      <c r="F11" s="126" t="s">
        <v>267</v>
      </c>
      <c r="G11" s="154">
        <v>88992.639999999999</v>
      </c>
      <c r="H11" s="154"/>
      <c r="I11" s="126" t="s">
        <v>267</v>
      </c>
      <c r="J11" s="154">
        <v>342851.8</v>
      </c>
      <c r="K11" s="154"/>
      <c r="L11" s="126" t="s">
        <v>267</v>
      </c>
      <c r="M11" s="154">
        <v>53541.24</v>
      </c>
      <c r="N11" s="154"/>
      <c r="O11" s="126" t="s">
        <v>267</v>
      </c>
      <c r="P11" s="154">
        <v>342851.80000000005</v>
      </c>
      <c r="Q11" s="154"/>
      <c r="R11" s="126" t="s">
        <v>267</v>
      </c>
      <c r="S11" s="154">
        <v>342851.8</v>
      </c>
      <c r="T11" s="154"/>
    </row>
    <row r="12" spans="1:20" x14ac:dyDescent="0.3">
      <c r="A12" s="211"/>
      <c r="B12" s="100" t="s">
        <v>605</v>
      </c>
      <c r="C12" s="132">
        <v>227</v>
      </c>
      <c r="D12" s="155">
        <v>102798566.50999995</v>
      </c>
      <c r="E12" s="155">
        <v>452857.1211894271</v>
      </c>
      <c r="F12" s="132">
        <v>226</v>
      </c>
      <c r="G12" s="155">
        <v>108890192.06000014</v>
      </c>
      <c r="H12" s="155">
        <v>481815.00911504484</v>
      </c>
      <c r="I12" s="132">
        <v>220</v>
      </c>
      <c r="J12" s="155">
        <v>105749351.18000011</v>
      </c>
      <c r="K12" s="155">
        <v>480678.86900000053</v>
      </c>
      <c r="L12" s="132">
        <v>211</v>
      </c>
      <c r="M12" s="155">
        <v>103257201.56</v>
      </c>
      <c r="N12" s="155">
        <v>489370.62350710901</v>
      </c>
      <c r="O12" s="132">
        <v>205</v>
      </c>
      <c r="P12" s="155">
        <v>94795281.700000018</v>
      </c>
      <c r="Q12" s="155">
        <v>462416.00829268299</v>
      </c>
      <c r="R12" s="132">
        <v>197</v>
      </c>
      <c r="S12" s="155">
        <v>97698951.810000017</v>
      </c>
      <c r="T12" s="155">
        <v>495933.76553299499</v>
      </c>
    </row>
    <row r="13" spans="1:20" x14ac:dyDescent="0.3">
      <c r="A13" s="210" t="s">
        <v>273</v>
      </c>
      <c r="B13" s="103" t="s">
        <v>290</v>
      </c>
      <c r="C13" s="126">
        <v>287</v>
      </c>
      <c r="D13" s="154">
        <v>35138987.099999979</v>
      </c>
      <c r="E13" s="154">
        <v>122435.49512195114</v>
      </c>
      <c r="F13" s="126">
        <v>232</v>
      </c>
      <c r="G13" s="154">
        <v>30705696.730000012</v>
      </c>
      <c r="H13" s="154">
        <v>132352.14107758625</v>
      </c>
      <c r="I13" s="126">
        <v>212</v>
      </c>
      <c r="J13" s="154">
        <v>29911525.09</v>
      </c>
      <c r="K13" s="154">
        <v>141092.09948113209</v>
      </c>
      <c r="L13" s="126">
        <v>140</v>
      </c>
      <c r="M13" s="154">
        <v>21389834.140000008</v>
      </c>
      <c r="N13" s="154">
        <v>152784.52957142863</v>
      </c>
      <c r="O13" s="126">
        <v>139</v>
      </c>
      <c r="P13" s="154">
        <v>22061310.039999995</v>
      </c>
      <c r="Q13" s="154">
        <v>158714.46071942442</v>
      </c>
      <c r="R13" s="126">
        <v>141</v>
      </c>
      <c r="S13" s="154">
        <v>22783426.099999998</v>
      </c>
      <c r="T13" s="154">
        <v>161584.58226950353</v>
      </c>
    </row>
    <row r="14" spans="1:20" x14ac:dyDescent="0.3">
      <c r="A14" s="211"/>
      <c r="B14" s="103" t="s">
        <v>291</v>
      </c>
      <c r="C14" s="126">
        <v>167</v>
      </c>
      <c r="D14" s="154">
        <v>4737741.0499999989</v>
      </c>
      <c r="E14" s="154">
        <v>28369.706886227537</v>
      </c>
      <c r="F14" s="126">
        <v>163</v>
      </c>
      <c r="G14" s="154">
        <v>4551670.0100000007</v>
      </c>
      <c r="H14" s="154">
        <v>27924.355889570557</v>
      </c>
      <c r="I14" s="126">
        <v>153</v>
      </c>
      <c r="J14" s="154">
        <v>4423301.87</v>
      </c>
      <c r="K14" s="154">
        <v>28910.469738562093</v>
      </c>
      <c r="L14" s="126">
        <v>151</v>
      </c>
      <c r="M14" s="154">
        <v>4235102.4700000007</v>
      </c>
      <c r="N14" s="154">
        <v>28047.036225165568</v>
      </c>
      <c r="O14" s="126">
        <v>149</v>
      </c>
      <c r="P14" s="154">
        <v>4143801.2199999993</v>
      </c>
      <c r="Q14" s="154">
        <v>27810.746442953016</v>
      </c>
      <c r="R14" s="126">
        <v>139</v>
      </c>
      <c r="S14" s="154">
        <v>4001930.9399999985</v>
      </c>
      <c r="T14" s="154">
        <v>28790.870071942434</v>
      </c>
    </row>
    <row r="15" spans="1:20" x14ac:dyDescent="0.3">
      <c r="A15" s="211"/>
      <c r="B15" s="103" t="s">
        <v>292</v>
      </c>
      <c r="C15" s="126">
        <v>4697</v>
      </c>
      <c r="D15" s="154">
        <v>593247653.85999489</v>
      </c>
      <c r="E15" s="154">
        <v>126303.52434745473</v>
      </c>
      <c r="F15" s="126">
        <v>4693</v>
      </c>
      <c r="G15" s="154">
        <v>625286421.54998922</v>
      </c>
      <c r="H15" s="154">
        <v>133238.10388876821</v>
      </c>
      <c r="I15" s="126">
        <v>4714</v>
      </c>
      <c r="J15" s="154">
        <v>632217198.60000014</v>
      </c>
      <c r="K15" s="154">
        <v>134114.80666100979</v>
      </c>
      <c r="L15" s="126">
        <v>4702</v>
      </c>
      <c r="M15" s="154">
        <v>651341925.84999669</v>
      </c>
      <c r="N15" s="154">
        <v>138524.44190769814</v>
      </c>
      <c r="O15" s="126">
        <v>4685</v>
      </c>
      <c r="P15" s="154">
        <v>648239189.19000542</v>
      </c>
      <c r="Q15" s="154">
        <v>138364.82159872047</v>
      </c>
      <c r="R15" s="126">
        <v>4555</v>
      </c>
      <c r="S15" s="154">
        <v>644784604.2699964</v>
      </c>
      <c r="T15" s="154">
        <v>141555.34671130546</v>
      </c>
    </row>
    <row r="16" spans="1:20" x14ac:dyDescent="0.3">
      <c r="A16" s="211"/>
      <c r="B16" s="103" t="s">
        <v>293</v>
      </c>
      <c r="C16" s="126">
        <v>501</v>
      </c>
      <c r="D16" s="154">
        <v>15670593.779999984</v>
      </c>
      <c r="E16" s="154">
        <v>31278.630299401168</v>
      </c>
      <c r="F16" s="126">
        <v>451</v>
      </c>
      <c r="G16" s="154">
        <v>14443165.979999945</v>
      </c>
      <c r="H16" s="154">
        <v>32024.758270509854</v>
      </c>
      <c r="I16" s="126">
        <v>420</v>
      </c>
      <c r="J16" s="154">
        <v>13398818.899999976</v>
      </c>
      <c r="K16" s="154">
        <v>31901.949761904703</v>
      </c>
      <c r="L16" s="126">
        <v>378</v>
      </c>
      <c r="M16" s="154">
        <v>12253879.289999984</v>
      </c>
      <c r="N16" s="154">
        <v>32417.670079365038</v>
      </c>
      <c r="O16" s="126">
        <v>334</v>
      </c>
      <c r="P16" s="154">
        <v>10719532.700000003</v>
      </c>
      <c r="Q16" s="154">
        <v>32094.409281437136</v>
      </c>
      <c r="R16" s="126">
        <v>293</v>
      </c>
      <c r="S16" s="154">
        <v>9322301.7599999942</v>
      </c>
      <c r="T16" s="154">
        <v>31816.729556313974</v>
      </c>
    </row>
    <row r="17" spans="1:20" x14ac:dyDescent="0.3">
      <c r="A17" s="211"/>
      <c r="B17" s="100" t="s">
        <v>605</v>
      </c>
      <c r="C17" s="132">
        <v>5541</v>
      </c>
      <c r="D17" s="155">
        <v>648794975.78999519</v>
      </c>
      <c r="E17" s="155">
        <v>117089.87110449291</v>
      </c>
      <c r="F17" s="132">
        <v>5466</v>
      </c>
      <c r="G17" s="155">
        <v>674986954.26998949</v>
      </c>
      <c r="H17" s="155">
        <v>123488.282888765</v>
      </c>
      <c r="I17" s="132">
        <v>5404</v>
      </c>
      <c r="J17" s="155">
        <v>679950844.45998609</v>
      </c>
      <c r="K17" s="155">
        <v>125823.62036639269</v>
      </c>
      <c r="L17" s="132">
        <v>5325</v>
      </c>
      <c r="M17" s="155">
        <v>689220741.74999285</v>
      </c>
      <c r="N17" s="155">
        <v>129431.12521126626</v>
      </c>
      <c r="O17" s="132">
        <v>5259</v>
      </c>
      <c r="P17" s="155">
        <v>685163833.14999938</v>
      </c>
      <c r="Q17" s="155">
        <v>130284.05270013299</v>
      </c>
      <c r="R17" s="132">
        <v>5085</v>
      </c>
      <c r="S17" s="155">
        <v>680892263.06999123</v>
      </c>
      <c r="T17" s="155">
        <v>133902.11663126672</v>
      </c>
    </row>
    <row r="18" spans="1:20" x14ac:dyDescent="0.3">
      <c r="A18" s="210" t="s">
        <v>274</v>
      </c>
      <c r="B18" s="103" t="s">
        <v>294</v>
      </c>
      <c r="C18" s="126">
        <v>6419</v>
      </c>
      <c r="D18" s="154">
        <v>182838557.87000072</v>
      </c>
      <c r="E18" s="154">
        <v>28483.962902321346</v>
      </c>
      <c r="F18" s="126">
        <v>6293</v>
      </c>
      <c r="G18" s="154">
        <v>184717908.90000165</v>
      </c>
      <c r="H18" s="154">
        <v>29352.917352614277</v>
      </c>
      <c r="I18" s="126">
        <v>6261</v>
      </c>
      <c r="J18" s="154">
        <v>189595864.14999995</v>
      </c>
      <c r="K18" s="154">
        <v>30282.041870308251</v>
      </c>
      <c r="L18" s="126">
        <v>6055</v>
      </c>
      <c r="M18" s="154">
        <v>192468084.96000186</v>
      </c>
      <c r="N18" s="154">
        <v>31786.636657308318</v>
      </c>
      <c r="O18" s="126">
        <v>5486</v>
      </c>
      <c r="P18" s="154">
        <v>148399077.90999985</v>
      </c>
      <c r="Q18" s="154">
        <v>27050.506363470624</v>
      </c>
      <c r="R18" s="126">
        <v>4834</v>
      </c>
      <c r="S18" s="154">
        <v>153856834.16000068</v>
      </c>
      <c r="T18" s="154">
        <v>31828.058369880157</v>
      </c>
    </row>
    <row r="19" spans="1:20" x14ac:dyDescent="0.3">
      <c r="A19" s="211"/>
      <c r="B19" s="103" t="s">
        <v>295</v>
      </c>
      <c r="C19" s="126">
        <v>174</v>
      </c>
      <c r="D19" s="154">
        <v>3950286.98</v>
      </c>
      <c r="E19" s="154">
        <v>22702.798735632183</v>
      </c>
      <c r="F19" s="126">
        <v>140</v>
      </c>
      <c r="G19" s="154">
        <v>3616745.6799999997</v>
      </c>
      <c r="H19" s="154">
        <v>25833.897714285711</v>
      </c>
      <c r="I19" s="126">
        <v>123</v>
      </c>
      <c r="J19" s="154">
        <v>3223588.1900000004</v>
      </c>
      <c r="K19" s="154">
        <v>26208.034065040654</v>
      </c>
      <c r="L19" s="126">
        <v>56</v>
      </c>
      <c r="M19" s="154">
        <v>1497317.5599999996</v>
      </c>
      <c r="N19" s="154">
        <v>26737.813571428564</v>
      </c>
      <c r="O19" s="126">
        <v>59</v>
      </c>
      <c r="P19" s="154">
        <v>1536532.1199999999</v>
      </c>
      <c r="Q19" s="154">
        <v>26042.917288135592</v>
      </c>
      <c r="R19" s="126">
        <v>57</v>
      </c>
      <c r="S19" s="154">
        <v>1560625.3999999997</v>
      </c>
      <c r="T19" s="154">
        <v>27379.392982456135</v>
      </c>
    </row>
    <row r="20" spans="1:20" x14ac:dyDescent="0.3">
      <c r="A20" s="211"/>
      <c r="B20" s="103" t="s">
        <v>296</v>
      </c>
      <c r="C20" s="126" t="s">
        <v>267</v>
      </c>
      <c r="D20" s="154">
        <v>232799.64999999997</v>
      </c>
      <c r="E20" s="154"/>
      <c r="F20" s="126" t="s">
        <v>267</v>
      </c>
      <c r="G20" s="154">
        <v>272177.55</v>
      </c>
      <c r="H20" s="154"/>
      <c r="I20" s="126" t="s">
        <v>267</v>
      </c>
      <c r="J20" s="154">
        <v>317285.90000000002</v>
      </c>
      <c r="K20" s="154"/>
      <c r="L20" s="126" t="s">
        <v>267</v>
      </c>
      <c r="M20" s="154">
        <v>262968.44999999995</v>
      </c>
      <c r="N20" s="154"/>
      <c r="O20" s="126" t="s">
        <v>267</v>
      </c>
      <c r="P20" s="154">
        <v>40479.4</v>
      </c>
      <c r="Q20" s="154"/>
      <c r="R20" s="61"/>
      <c r="S20" s="61"/>
      <c r="T20" s="61"/>
    </row>
    <row r="21" spans="1:20" x14ac:dyDescent="0.3">
      <c r="A21" s="211"/>
      <c r="B21" s="100" t="s">
        <v>605</v>
      </c>
      <c r="C21" s="132">
        <v>6549</v>
      </c>
      <c r="D21" s="155">
        <v>187021644.50000089</v>
      </c>
      <c r="E21" s="155">
        <v>28557.282714918445</v>
      </c>
      <c r="F21" s="132">
        <v>6416</v>
      </c>
      <c r="G21" s="155">
        <v>188606832.13000143</v>
      </c>
      <c r="H21" s="155">
        <v>29396.326703553837</v>
      </c>
      <c r="I21" s="132">
        <v>6349</v>
      </c>
      <c r="J21" s="155">
        <v>193136738.24000019</v>
      </c>
      <c r="K21" s="155">
        <v>30420.024923610046</v>
      </c>
      <c r="L21" s="132">
        <v>6122</v>
      </c>
      <c r="M21" s="155">
        <v>194228370.97000182</v>
      </c>
      <c r="N21" s="155">
        <v>31726.293853316205</v>
      </c>
      <c r="O21" s="132">
        <v>5540</v>
      </c>
      <c r="P21" s="155">
        <v>149976089.42999992</v>
      </c>
      <c r="Q21" s="155">
        <v>27071.496287003596</v>
      </c>
      <c r="R21" s="132">
        <v>4888</v>
      </c>
      <c r="S21" s="155">
        <v>155417459.56000045</v>
      </c>
      <c r="T21" s="155">
        <v>31795.715949263595</v>
      </c>
    </row>
    <row r="22" spans="1:20" x14ac:dyDescent="0.3">
      <c r="A22" s="210" t="s">
        <v>275</v>
      </c>
      <c r="B22" s="103" t="s">
        <v>275</v>
      </c>
      <c r="C22" s="126">
        <v>5065</v>
      </c>
      <c r="D22" s="154">
        <v>71223848.080000073</v>
      </c>
      <c r="E22" s="154">
        <v>14061.964082922028</v>
      </c>
      <c r="F22" s="126">
        <v>5574</v>
      </c>
      <c r="G22" s="154">
        <v>86787607.100000039</v>
      </c>
      <c r="H22" s="154">
        <v>15570.076623609622</v>
      </c>
      <c r="I22" s="126">
        <v>5701</v>
      </c>
      <c r="J22" s="154">
        <v>99617150.770000085</v>
      </c>
      <c r="K22" s="154">
        <v>17473.627568847587</v>
      </c>
      <c r="L22" s="126">
        <v>6369</v>
      </c>
      <c r="M22" s="154">
        <v>106373258.15000005</v>
      </c>
      <c r="N22" s="154">
        <v>16701.720544826512</v>
      </c>
      <c r="O22" s="126">
        <v>6128</v>
      </c>
      <c r="P22" s="154">
        <v>98222596.250000045</v>
      </c>
      <c r="Q22" s="154">
        <v>16028.491555156665</v>
      </c>
      <c r="R22" s="126">
        <v>5634</v>
      </c>
      <c r="S22" s="154">
        <v>98389940.800000012</v>
      </c>
      <c r="T22" s="154">
        <v>17463.603265885697</v>
      </c>
    </row>
    <row r="23" spans="1:20" x14ac:dyDescent="0.3">
      <c r="A23" s="211"/>
      <c r="B23" s="100" t="s">
        <v>605</v>
      </c>
      <c r="C23" s="132">
        <v>5065</v>
      </c>
      <c r="D23" s="155">
        <v>71223848.080000058</v>
      </c>
      <c r="E23" s="155">
        <v>14061.964082922026</v>
      </c>
      <c r="F23" s="132">
        <v>5574</v>
      </c>
      <c r="G23" s="155">
        <v>86787607.099999964</v>
      </c>
      <c r="H23" s="155">
        <v>15570.07662360961</v>
      </c>
      <c r="I23" s="132">
        <v>5701</v>
      </c>
      <c r="J23" s="155">
        <v>99617150.770000055</v>
      </c>
      <c r="K23" s="155">
        <v>17473.62756884758</v>
      </c>
      <c r="L23" s="132">
        <v>6369</v>
      </c>
      <c r="M23" s="155">
        <v>106373258.15000005</v>
      </c>
      <c r="N23" s="155">
        <v>16701.720544826512</v>
      </c>
      <c r="O23" s="132">
        <v>6128</v>
      </c>
      <c r="P23" s="155">
        <v>98222596.250000045</v>
      </c>
      <c r="Q23" s="155">
        <v>16028.491555156665</v>
      </c>
      <c r="R23" s="132">
        <v>5634</v>
      </c>
      <c r="S23" s="155">
        <v>98389940.800000012</v>
      </c>
      <c r="T23" s="155">
        <v>17463.603265885697</v>
      </c>
    </row>
    <row r="24" spans="1:20" x14ac:dyDescent="0.3">
      <c r="A24" s="210" t="s">
        <v>276</v>
      </c>
      <c r="B24" s="103" t="s">
        <v>297</v>
      </c>
      <c r="C24" s="126">
        <v>50</v>
      </c>
      <c r="D24" s="154">
        <v>181191.52999999994</v>
      </c>
      <c r="E24" s="154">
        <v>3623.8305999999989</v>
      </c>
      <c r="F24" s="126">
        <v>49</v>
      </c>
      <c r="G24" s="154">
        <v>208206.79999999978</v>
      </c>
      <c r="H24" s="154">
        <v>4249.1183673469341</v>
      </c>
      <c r="I24" s="126">
        <v>43</v>
      </c>
      <c r="J24" s="154">
        <v>116786.74000000002</v>
      </c>
      <c r="K24" s="154">
        <v>2715.9706976744192</v>
      </c>
      <c r="L24" s="61"/>
      <c r="M24" s="61"/>
      <c r="N24" s="61"/>
      <c r="O24" s="61"/>
      <c r="P24" s="61"/>
      <c r="Q24" s="61"/>
      <c r="R24" s="61"/>
      <c r="S24" s="61"/>
      <c r="T24" s="61"/>
    </row>
    <row r="25" spans="1:20" x14ac:dyDescent="0.3">
      <c r="A25" s="211"/>
      <c r="B25" s="103" t="s">
        <v>298</v>
      </c>
      <c r="C25" s="61"/>
      <c r="D25" s="61"/>
      <c r="E25" s="61"/>
      <c r="F25" s="61"/>
      <c r="G25" s="61"/>
      <c r="H25" s="61"/>
      <c r="I25" s="126">
        <v>16361</v>
      </c>
      <c r="J25" s="154">
        <v>75875389.480000004</v>
      </c>
      <c r="K25" s="154">
        <v>4637.5765222174687</v>
      </c>
      <c r="L25" s="126">
        <v>16813</v>
      </c>
      <c r="M25" s="154">
        <v>79615958.49000001</v>
      </c>
      <c r="N25" s="154">
        <v>4735.380865401773</v>
      </c>
      <c r="O25" s="126">
        <v>17094</v>
      </c>
      <c r="P25" s="154">
        <v>65452385.240000002</v>
      </c>
      <c r="Q25" s="154">
        <v>3828.9683655083654</v>
      </c>
      <c r="R25" s="126">
        <v>17096</v>
      </c>
      <c r="S25" s="154">
        <v>66659940.009996198</v>
      </c>
      <c r="T25" s="154">
        <v>3899.1541886988884</v>
      </c>
    </row>
    <row r="26" spans="1:20" x14ac:dyDescent="0.3">
      <c r="A26" s="211"/>
      <c r="B26" s="103" t="s">
        <v>299</v>
      </c>
      <c r="C26" s="126">
        <v>15681</v>
      </c>
      <c r="D26" s="154">
        <v>40414674.349990666</v>
      </c>
      <c r="E26" s="154">
        <v>2577.3021076456007</v>
      </c>
      <c r="F26" s="126">
        <v>16079</v>
      </c>
      <c r="G26" s="154">
        <v>41906034.410000332</v>
      </c>
      <c r="H26" s="154">
        <v>2606.2587480564916</v>
      </c>
      <c r="I26" s="61"/>
      <c r="J26" s="61"/>
      <c r="K26" s="61"/>
      <c r="L26" s="61"/>
      <c r="M26" s="61"/>
      <c r="N26" s="61"/>
      <c r="O26" s="61"/>
      <c r="P26" s="61"/>
      <c r="Q26" s="61"/>
      <c r="R26" s="61"/>
      <c r="S26" s="61"/>
      <c r="T26" s="61"/>
    </row>
    <row r="27" spans="1:20" x14ac:dyDescent="0.3">
      <c r="A27" s="211"/>
      <c r="B27" s="103" t="s">
        <v>300</v>
      </c>
      <c r="C27" s="126">
        <v>416</v>
      </c>
      <c r="D27" s="154">
        <v>230561.57000000024</v>
      </c>
      <c r="E27" s="154">
        <v>554.23454326923138</v>
      </c>
      <c r="F27" s="126">
        <v>361</v>
      </c>
      <c r="G27" s="154">
        <v>219837.57999999987</v>
      </c>
      <c r="H27" s="154">
        <v>608.96836565096919</v>
      </c>
      <c r="I27" s="61"/>
      <c r="J27" s="61"/>
      <c r="K27" s="61"/>
      <c r="L27" s="61"/>
      <c r="M27" s="61"/>
      <c r="N27" s="61"/>
      <c r="O27" s="61"/>
      <c r="P27" s="61"/>
      <c r="Q27" s="61"/>
      <c r="R27" s="61"/>
      <c r="S27" s="61"/>
      <c r="T27" s="61"/>
    </row>
    <row r="28" spans="1:20" x14ac:dyDescent="0.3">
      <c r="A28" s="211"/>
      <c r="B28" s="100" t="s">
        <v>605</v>
      </c>
      <c r="C28" s="132">
        <v>16066</v>
      </c>
      <c r="D28" s="155">
        <v>40826427.449992031</v>
      </c>
      <c r="E28" s="155">
        <v>2541.1693918829847</v>
      </c>
      <c r="F28" s="132">
        <v>16417</v>
      </c>
      <c r="G28" s="155">
        <v>42334078.789999969</v>
      </c>
      <c r="H28" s="155">
        <v>2578.6732527258309</v>
      </c>
      <c r="I28" s="132">
        <v>16403</v>
      </c>
      <c r="J28" s="155">
        <v>75992176.219999969</v>
      </c>
      <c r="K28" s="155">
        <v>4632.8218143022596</v>
      </c>
      <c r="L28" s="132">
        <v>16813</v>
      </c>
      <c r="M28" s="155">
        <v>79615958.49000001</v>
      </c>
      <c r="N28" s="155">
        <v>4735.380865401773</v>
      </c>
      <c r="O28" s="132">
        <v>17094</v>
      </c>
      <c r="P28" s="155">
        <v>65452385.240000002</v>
      </c>
      <c r="Q28" s="155">
        <v>3828.9683655083654</v>
      </c>
      <c r="R28" s="132">
        <v>17096</v>
      </c>
      <c r="S28" s="155">
        <v>66659940.009995773</v>
      </c>
      <c r="T28" s="155">
        <v>3899.1541886988639</v>
      </c>
    </row>
    <row r="29" spans="1:20" x14ac:dyDescent="0.3">
      <c r="A29" s="210" t="s">
        <v>277</v>
      </c>
      <c r="B29" s="103" t="s">
        <v>277</v>
      </c>
      <c r="C29" s="126">
        <v>2972</v>
      </c>
      <c r="D29" s="154">
        <v>19286116.649999991</v>
      </c>
      <c r="E29" s="154">
        <v>6489.2720895020157</v>
      </c>
      <c r="F29" s="126">
        <v>2973</v>
      </c>
      <c r="G29" s="154">
        <v>20912454.160000004</v>
      </c>
      <c r="H29" s="154">
        <v>7034.1251799529109</v>
      </c>
      <c r="I29" s="126">
        <v>2956</v>
      </c>
      <c r="J29" s="154">
        <v>23563426.610000007</v>
      </c>
      <c r="K29" s="154">
        <v>7971.3892456021676</v>
      </c>
      <c r="L29" s="126">
        <v>2893</v>
      </c>
      <c r="M29" s="154">
        <v>23783597.819999997</v>
      </c>
      <c r="N29" s="154">
        <v>8221.0846249567912</v>
      </c>
      <c r="O29" s="126">
        <v>2250</v>
      </c>
      <c r="P29" s="154">
        <v>21148400.529999994</v>
      </c>
      <c r="Q29" s="154">
        <v>9399.2891244444418</v>
      </c>
      <c r="R29" s="126">
        <v>2438</v>
      </c>
      <c r="S29" s="154">
        <v>22759125.410000004</v>
      </c>
      <c r="T29" s="154">
        <v>9335.1621862182128</v>
      </c>
    </row>
    <row r="30" spans="1:20" x14ac:dyDescent="0.3">
      <c r="A30" s="211"/>
      <c r="B30" s="100" t="s">
        <v>605</v>
      </c>
      <c r="C30" s="132">
        <v>2972</v>
      </c>
      <c r="D30" s="155">
        <v>19286116.649999999</v>
      </c>
      <c r="E30" s="155">
        <v>6489.2720895020184</v>
      </c>
      <c r="F30" s="132">
        <v>2973</v>
      </c>
      <c r="G30" s="155">
        <v>20912454.160000008</v>
      </c>
      <c r="H30" s="155">
        <v>7034.1251799529118</v>
      </c>
      <c r="I30" s="132">
        <v>2956</v>
      </c>
      <c r="J30" s="155">
        <v>23563426.610000014</v>
      </c>
      <c r="K30" s="155">
        <v>7971.3892456021704</v>
      </c>
      <c r="L30" s="132">
        <v>2893</v>
      </c>
      <c r="M30" s="155">
        <v>23783597.819999997</v>
      </c>
      <c r="N30" s="155">
        <v>8221.0846249567912</v>
      </c>
      <c r="O30" s="132">
        <v>2250</v>
      </c>
      <c r="P30" s="155">
        <v>21148400.529999997</v>
      </c>
      <c r="Q30" s="155">
        <v>9399.2891244444436</v>
      </c>
      <c r="R30" s="132">
        <v>2438</v>
      </c>
      <c r="S30" s="155">
        <v>22759125.410000008</v>
      </c>
      <c r="T30" s="155">
        <v>9335.1621862182146</v>
      </c>
    </row>
    <row r="31" spans="1:20" x14ac:dyDescent="0.3">
      <c r="A31" s="210" t="s">
        <v>278</v>
      </c>
      <c r="B31" s="103" t="s">
        <v>301</v>
      </c>
      <c r="C31" s="126">
        <v>404</v>
      </c>
      <c r="D31" s="154">
        <v>1550344.99</v>
      </c>
      <c r="E31" s="154">
        <v>3837.4875990099008</v>
      </c>
      <c r="F31" s="126">
        <v>308</v>
      </c>
      <c r="G31" s="154">
        <v>1591782.2800000003</v>
      </c>
      <c r="H31" s="154">
        <v>5168.124285714287</v>
      </c>
      <c r="I31" s="126">
        <v>203</v>
      </c>
      <c r="J31" s="154">
        <v>1408031.99</v>
      </c>
      <c r="K31" s="154">
        <v>6936.1181773399012</v>
      </c>
      <c r="L31" s="126">
        <v>142</v>
      </c>
      <c r="M31" s="154">
        <v>721398.22999999975</v>
      </c>
      <c r="N31" s="154">
        <v>5080.2692253521109</v>
      </c>
      <c r="O31" s="126">
        <v>42</v>
      </c>
      <c r="P31" s="154">
        <v>117682.47</v>
      </c>
      <c r="Q31" s="154">
        <v>2801.9635714285714</v>
      </c>
      <c r="R31" s="126">
        <v>25</v>
      </c>
      <c r="S31" s="154">
        <v>51601.2</v>
      </c>
      <c r="T31" s="154">
        <v>2064.0479999999998</v>
      </c>
    </row>
    <row r="32" spans="1:20" x14ac:dyDescent="0.3">
      <c r="A32" s="211"/>
      <c r="B32" s="103" t="s">
        <v>302</v>
      </c>
      <c r="C32" s="126">
        <v>461</v>
      </c>
      <c r="D32" s="154">
        <v>3465565.0600000005</v>
      </c>
      <c r="E32" s="154">
        <v>7517.4947071583529</v>
      </c>
      <c r="F32" s="126">
        <v>609</v>
      </c>
      <c r="G32" s="154">
        <v>5030214.0600000005</v>
      </c>
      <c r="H32" s="154">
        <v>8259.793201970444</v>
      </c>
      <c r="I32" s="126">
        <v>683</v>
      </c>
      <c r="J32" s="154">
        <v>6503728.6300000027</v>
      </c>
      <c r="K32" s="154">
        <v>9522.2966764275297</v>
      </c>
      <c r="L32" s="126">
        <v>700</v>
      </c>
      <c r="M32" s="154">
        <v>7574497.5600000024</v>
      </c>
      <c r="N32" s="154">
        <v>10820.710800000003</v>
      </c>
      <c r="O32" s="126">
        <v>702</v>
      </c>
      <c r="P32" s="154">
        <v>5886074.1300000008</v>
      </c>
      <c r="Q32" s="154">
        <v>8384.7209829059848</v>
      </c>
      <c r="R32" s="126">
        <v>737</v>
      </c>
      <c r="S32" s="154">
        <v>7857950.1700000027</v>
      </c>
      <c r="T32" s="154">
        <v>10662.076214382636</v>
      </c>
    </row>
    <row r="33" spans="1:20" x14ac:dyDescent="0.3">
      <c r="A33" s="211"/>
      <c r="B33" s="103" t="s">
        <v>304</v>
      </c>
      <c r="C33" s="126">
        <v>1219</v>
      </c>
      <c r="D33" s="154">
        <v>18997921.479999997</v>
      </c>
      <c r="E33" s="154">
        <v>15584.841246923705</v>
      </c>
      <c r="F33" s="126">
        <v>1059</v>
      </c>
      <c r="G33" s="154">
        <v>15000556.879999999</v>
      </c>
      <c r="H33" s="154">
        <v>14164.831803588289</v>
      </c>
      <c r="I33" s="126">
        <v>849</v>
      </c>
      <c r="J33" s="154">
        <v>10571556.909999985</v>
      </c>
      <c r="K33" s="154">
        <v>12451.774923439323</v>
      </c>
      <c r="L33" s="126">
        <v>513</v>
      </c>
      <c r="M33" s="154">
        <v>9573348.629999999</v>
      </c>
      <c r="N33" s="154">
        <v>18661.498304093566</v>
      </c>
      <c r="O33" s="126">
        <v>433</v>
      </c>
      <c r="P33" s="154">
        <v>6125496.040000001</v>
      </c>
      <c r="Q33" s="154">
        <v>14146.642124711319</v>
      </c>
      <c r="R33" s="126">
        <v>267</v>
      </c>
      <c r="S33" s="154">
        <v>5989304.3899999997</v>
      </c>
      <c r="T33" s="154">
        <v>22431.851647940075</v>
      </c>
    </row>
    <row r="34" spans="1:20" x14ac:dyDescent="0.3">
      <c r="A34" s="211"/>
      <c r="B34" s="103" t="s">
        <v>305</v>
      </c>
      <c r="C34" s="126" t="s">
        <v>267</v>
      </c>
      <c r="D34" s="154">
        <v>8901.4700000000012</v>
      </c>
      <c r="E34" s="154"/>
      <c r="F34" s="61"/>
      <c r="G34" s="61"/>
      <c r="H34" s="61"/>
      <c r="I34" s="61"/>
      <c r="J34" s="61"/>
      <c r="K34" s="61"/>
      <c r="L34" s="61"/>
      <c r="M34" s="61"/>
      <c r="N34" s="61"/>
      <c r="O34" s="61"/>
      <c r="P34" s="61"/>
      <c r="Q34" s="61"/>
      <c r="R34" s="61"/>
      <c r="S34" s="61"/>
      <c r="T34" s="61"/>
    </row>
    <row r="35" spans="1:20" x14ac:dyDescent="0.3">
      <c r="A35" s="211"/>
      <c r="B35" s="103" t="s">
        <v>306</v>
      </c>
      <c r="C35" s="126">
        <v>1388</v>
      </c>
      <c r="D35" s="154">
        <v>7522692.0700000003</v>
      </c>
      <c r="E35" s="154">
        <v>5419.8069668587896</v>
      </c>
      <c r="F35" s="126">
        <v>1511</v>
      </c>
      <c r="G35" s="154">
        <v>10587609.819999995</v>
      </c>
      <c r="H35" s="154">
        <v>7007.0217207147552</v>
      </c>
      <c r="I35" s="126">
        <v>1537</v>
      </c>
      <c r="J35" s="154">
        <v>11626830.979999989</v>
      </c>
      <c r="K35" s="154">
        <v>7564.6265322055888</v>
      </c>
      <c r="L35" s="126">
        <v>1522</v>
      </c>
      <c r="M35" s="154">
        <v>11397264.319999997</v>
      </c>
      <c r="N35" s="154">
        <v>7488.3471222076196</v>
      </c>
      <c r="O35" s="126">
        <v>1479</v>
      </c>
      <c r="P35" s="154">
        <v>11705567.260000002</v>
      </c>
      <c r="Q35" s="154">
        <v>7914.5147126436796</v>
      </c>
      <c r="R35" s="126">
        <v>1484</v>
      </c>
      <c r="S35" s="154">
        <v>12561221.010000002</v>
      </c>
      <c r="T35" s="154">
        <v>8464.4346428571444</v>
      </c>
    </row>
    <row r="36" spans="1:20" x14ac:dyDescent="0.3">
      <c r="A36" s="211"/>
      <c r="B36" s="100" t="s">
        <v>605</v>
      </c>
      <c r="C36" s="132">
        <v>3038</v>
      </c>
      <c r="D36" s="155">
        <v>31545425.069999974</v>
      </c>
      <c r="E36" s="155">
        <v>10383.615888742585</v>
      </c>
      <c r="F36" s="132">
        <v>3002</v>
      </c>
      <c r="G36" s="155">
        <v>32210163.039999977</v>
      </c>
      <c r="H36" s="155">
        <v>10729.567968021311</v>
      </c>
      <c r="I36" s="132">
        <v>2819</v>
      </c>
      <c r="J36" s="155">
        <v>30110148.509999935</v>
      </c>
      <c r="K36" s="155">
        <v>10681.145267825446</v>
      </c>
      <c r="L36" s="132">
        <v>2539</v>
      </c>
      <c r="M36" s="155">
        <v>29266508.740000021</v>
      </c>
      <c r="N36" s="155">
        <v>11526.785640015762</v>
      </c>
      <c r="O36" s="132">
        <v>2378</v>
      </c>
      <c r="P36" s="155">
        <v>23834819.900000017</v>
      </c>
      <c r="Q36" s="155">
        <v>10023.052943650133</v>
      </c>
      <c r="R36" s="132">
        <v>2284</v>
      </c>
      <c r="S36" s="155">
        <v>26460076.770000007</v>
      </c>
      <c r="T36" s="155">
        <v>11584.972316112087</v>
      </c>
    </row>
    <row r="37" spans="1:20" x14ac:dyDescent="0.3">
      <c r="A37" s="210" t="s">
        <v>279</v>
      </c>
      <c r="B37" s="103" t="s">
        <v>307</v>
      </c>
      <c r="C37" s="126">
        <v>2065</v>
      </c>
      <c r="D37" s="154">
        <v>9585575</v>
      </c>
      <c r="E37" s="154">
        <v>4641.9249394673125</v>
      </c>
      <c r="F37" s="126">
        <v>2682</v>
      </c>
      <c r="G37" s="154">
        <v>13423675</v>
      </c>
      <c r="H37" s="154">
        <v>5005.098806860552</v>
      </c>
      <c r="I37" s="126">
        <v>3267</v>
      </c>
      <c r="J37" s="154">
        <v>16493850</v>
      </c>
      <c r="K37" s="154">
        <v>5048.6225895316802</v>
      </c>
      <c r="L37" s="126">
        <v>3947</v>
      </c>
      <c r="M37" s="154">
        <v>20379800</v>
      </c>
      <c r="N37" s="154">
        <v>5163.3645806941977</v>
      </c>
      <c r="O37" s="126">
        <v>4254</v>
      </c>
      <c r="P37" s="154">
        <v>22940250</v>
      </c>
      <c r="Q37" s="154">
        <v>5392.6304654442874</v>
      </c>
      <c r="R37" s="126">
        <v>4919</v>
      </c>
      <c r="S37" s="154">
        <v>24882700</v>
      </c>
      <c r="T37" s="154">
        <v>5058.4874974588329</v>
      </c>
    </row>
    <row r="38" spans="1:20" x14ac:dyDescent="0.3">
      <c r="A38" s="211"/>
      <c r="B38" s="103" t="s">
        <v>308</v>
      </c>
      <c r="C38" s="126">
        <v>1540</v>
      </c>
      <c r="D38" s="154">
        <v>3862710</v>
      </c>
      <c r="E38" s="154">
        <v>2508.2532467532469</v>
      </c>
      <c r="F38" s="126">
        <v>1986</v>
      </c>
      <c r="G38" s="154">
        <v>5329620</v>
      </c>
      <c r="H38" s="154">
        <v>2683.595166163142</v>
      </c>
      <c r="I38" s="126">
        <v>2371</v>
      </c>
      <c r="J38" s="154">
        <v>6635330</v>
      </c>
      <c r="K38" s="154">
        <v>2798.5364824968369</v>
      </c>
      <c r="L38" s="126">
        <v>2676</v>
      </c>
      <c r="M38" s="154">
        <v>6815660</v>
      </c>
      <c r="N38" s="154">
        <v>2546.9581464872945</v>
      </c>
      <c r="O38" s="126">
        <v>2671</v>
      </c>
      <c r="P38" s="154">
        <v>6661990</v>
      </c>
      <c r="Q38" s="154">
        <v>2494.1931860726318</v>
      </c>
      <c r="R38" s="126">
        <v>2981</v>
      </c>
      <c r="S38" s="154">
        <v>8042370</v>
      </c>
      <c r="T38" s="154">
        <v>2697.8765514927877</v>
      </c>
    </row>
    <row r="39" spans="1:20" x14ac:dyDescent="0.3">
      <c r="A39" s="211"/>
      <c r="B39" s="103" t="s">
        <v>309</v>
      </c>
      <c r="C39" s="126">
        <v>31</v>
      </c>
      <c r="D39" s="154">
        <v>154252.13999999998</v>
      </c>
      <c r="E39" s="154">
        <v>4975.8754838709674</v>
      </c>
      <c r="F39" s="126">
        <v>34</v>
      </c>
      <c r="G39" s="154">
        <v>161805.59</v>
      </c>
      <c r="H39" s="154">
        <v>4758.9879411764705</v>
      </c>
      <c r="I39" s="126">
        <v>32</v>
      </c>
      <c r="J39" s="154">
        <v>142803.13</v>
      </c>
      <c r="K39" s="154">
        <v>4462.5978125000001</v>
      </c>
      <c r="L39" s="126">
        <v>26</v>
      </c>
      <c r="M39" s="154">
        <v>130578.14000000001</v>
      </c>
      <c r="N39" s="154">
        <v>5022.2361538461546</v>
      </c>
      <c r="O39" s="126">
        <v>21</v>
      </c>
      <c r="P39" s="154">
        <v>103786.66000000003</v>
      </c>
      <c r="Q39" s="154">
        <v>4942.2219047619064</v>
      </c>
      <c r="R39" s="126">
        <v>22</v>
      </c>
      <c r="S39" s="154">
        <v>84659.11</v>
      </c>
      <c r="T39" s="154">
        <v>3848.1413636363636</v>
      </c>
    </row>
    <row r="40" spans="1:20" x14ac:dyDescent="0.3">
      <c r="A40" s="211"/>
      <c r="B40" s="103" t="s">
        <v>310</v>
      </c>
      <c r="C40" s="126">
        <v>2056</v>
      </c>
      <c r="D40" s="154">
        <v>1408731.8399999999</v>
      </c>
      <c r="E40" s="154">
        <v>685.18085603112831</v>
      </c>
      <c r="F40" s="126">
        <v>2620</v>
      </c>
      <c r="G40" s="154">
        <v>1858814.94</v>
      </c>
      <c r="H40" s="154">
        <v>709.47135114503817</v>
      </c>
      <c r="I40" s="126">
        <v>3188</v>
      </c>
      <c r="J40" s="154">
        <v>2519768.6799999997</v>
      </c>
      <c r="K40" s="154">
        <v>790.39168130489327</v>
      </c>
      <c r="L40" s="126">
        <v>3881</v>
      </c>
      <c r="M40" s="154">
        <v>2855793.5</v>
      </c>
      <c r="N40" s="154">
        <v>735.83960319505286</v>
      </c>
      <c r="O40" s="126">
        <v>4171</v>
      </c>
      <c r="P40" s="154">
        <v>3150233.75</v>
      </c>
      <c r="Q40" s="154">
        <v>755.27061855670104</v>
      </c>
      <c r="R40" s="126">
        <v>4825</v>
      </c>
      <c r="S40" s="154">
        <v>3353545</v>
      </c>
      <c r="T40" s="154">
        <v>695.03523316062171</v>
      </c>
    </row>
    <row r="41" spans="1:20" x14ac:dyDescent="0.3">
      <c r="A41" s="211"/>
      <c r="B41" s="100" t="s">
        <v>605</v>
      </c>
      <c r="C41" s="132">
        <v>2094</v>
      </c>
      <c r="D41" s="155">
        <v>15011268.98</v>
      </c>
      <c r="E41" s="155">
        <v>7168.7053390639921</v>
      </c>
      <c r="F41" s="132">
        <v>2706</v>
      </c>
      <c r="G41" s="155">
        <v>20773915.530000001</v>
      </c>
      <c r="H41" s="155">
        <v>7676.9828270509979</v>
      </c>
      <c r="I41" s="132">
        <v>3280</v>
      </c>
      <c r="J41" s="155">
        <v>25791751.810000002</v>
      </c>
      <c r="K41" s="155">
        <v>7863.3389664634151</v>
      </c>
      <c r="L41" s="132">
        <v>3955</v>
      </c>
      <c r="M41" s="155">
        <v>30181831.639999997</v>
      </c>
      <c r="N41" s="155">
        <v>7631.3101491782545</v>
      </c>
      <c r="O41" s="132">
        <v>4268</v>
      </c>
      <c r="P41" s="155">
        <v>32856260.409999996</v>
      </c>
      <c r="Q41" s="155">
        <v>7698.2803209934391</v>
      </c>
      <c r="R41" s="132">
        <v>4936</v>
      </c>
      <c r="S41" s="155">
        <v>36363274.109999999</v>
      </c>
      <c r="T41" s="155">
        <v>7366.9518051053483</v>
      </c>
    </row>
    <row r="42" spans="1:20" x14ac:dyDescent="0.3">
      <c r="A42" s="210" t="s">
        <v>1103</v>
      </c>
      <c r="B42" s="103" t="s">
        <v>311</v>
      </c>
      <c r="C42" s="126">
        <v>2186</v>
      </c>
      <c r="D42" s="154">
        <v>4546723.169999999</v>
      </c>
      <c r="E42" s="154">
        <v>2079.9282570905762</v>
      </c>
      <c r="F42" s="126">
        <v>2267</v>
      </c>
      <c r="G42" s="154">
        <v>5248489.7799999984</v>
      </c>
      <c r="H42" s="154">
        <v>2315.1697309219226</v>
      </c>
      <c r="I42" s="126">
        <v>2218</v>
      </c>
      <c r="J42" s="154">
        <v>5254900.8299999945</v>
      </c>
      <c r="K42" s="154">
        <v>2369.2068665464358</v>
      </c>
      <c r="L42" s="126">
        <v>2132</v>
      </c>
      <c r="M42" s="154">
        <v>4663837.6099999938</v>
      </c>
      <c r="N42" s="154">
        <v>2187.541092870541</v>
      </c>
      <c r="O42" s="126">
        <v>2245</v>
      </c>
      <c r="P42" s="154">
        <v>4252479.7399999984</v>
      </c>
      <c r="Q42" s="154">
        <v>1894.2003296213802</v>
      </c>
      <c r="R42" s="126">
        <v>2311</v>
      </c>
      <c r="S42" s="154">
        <v>4287554.6899999985</v>
      </c>
      <c r="T42" s="154">
        <v>1855.2811293812197</v>
      </c>
    </row>
    <row r="43" spans="1:20" x14ac:dyDescent="0.3">
      <c r="A43" s="211"/>
      <c r="B43" s="103" t="s">
        <v>687</v>
      </c>
      <c r="C43" s="61"/>
      <c r="D43" s="61"/>
      <c r="E43" s="61"/>
      <c r="F43" s="61"/>
      <c r="G43" s="61"/>
      <c r="H43" s="61"/>
      <c r="I43" s="61"/>
      <c r="J43" s="61"/>
      <c r="K43" s="61"/>
      <c r="L43" s="61"/>
      <c r="M43" s="61"/>
      <c r="N43" s="61"/>
      <c r="O43" s="126" t="s">
        <v>267</v>
      </c>
      <c r="P43" s="154">
        <v>3430.2200000000003</v>
      </c>
      <c r="Q43" s="154"/>
      <c r="R43" s="126">
        <v>22</v>
      </c>
      <c r="S43" s="154">
        <v>47767.29</v>
      </c>
      <c r="T43" s="154">
        <v>2171.2404545454547</v>
      </c>
    </row>
    <row r="44" spans="1:20" x14ac:dyDescent="0.3">
      <c r="A44" s="211"/>
      <c r="B44" s="103" t="s">
        <v>312</v>
      </c>
      <c r="C44" s="126" t="s">
        <v>267</v>
      </c>
      <c r="D44" s="154">
        <v>5798.5199999999995</v>
      </c>
      <c r="E44" s="154"/>
      <c r="F44" s="126" t="s">
        <v>267</v>
      </c>
      <c r="G44" s="154">
        <v>16151.909999999998</v>
      </c>
      <c r="H44" s="154"/>
      <c r="I44" s="126" t="s">
        <v>267</v>
      </c>
      <c r="J44" s="154">
        <v>29982.239999999998</v>
      </c>
      <c r="K44" s="154"/>
      <c r="L44" s="126">
        <v>35</v>
      </c>
      <c r="M44" s="154">
        <v>90523.079999999987</v>
      </c>
      <c r="N44" s="154">
        <v>2586.373714285714</v>
      </c>
      <c r="O44" s="126">
        <v>70</v>
      </c>
      <c r="P44" s="154">
        <v>123127.59000000001</v>
      </c>
      <c r="Q44" s="154">
        <v>1758.9655714285716</v>
      </c>
      <c r="R44" s="126">
        <v>58</v>
      </c>
      <c r="S44" s="154">
        <v>95977.999999999985</v>
      </c>
      <c r="T44" s="154">
        <v>1654.7931034482756</v>
      </c>
    </row>
    <row r="45" spans="1:20" x14ac:dyDescent="0.3">
      <c r="A45" s="211"/>
      <c r="B45" s="103" t="s">
        <v>313</v>
      </c>
      <c r="C45" s="126" t="s">
        <v>267</v>
      </c>
      <c r="D45" s="154">
        <v>22173.09</v>
      </c>
      <c r="E45" s="154"/>
      <c r="F45" s="126" t="s">
        <v>267</v>
      </c>
      <c r="G45" s="154">
        <v>10472.170000000002</v>
      </c>
      <c r="H45" s="154"/>
      <c r="I45" s="126" t="s">
        <v>267</v>
      </c>
      <c r="J45" s="154">
        <v>4235.63</v>
      </c>
      <c r="K45" s="154"/>
      <c r="L45" s="61"/>
      <c r="M45" s="61"/>
      <c r="N45" s="61"/>
      <c r="O45" s="61"/>
      <c r="P45" s="61"/>
      <c r="Q45" s="61"/>
      <c r="R45" s="61"/>
      <c r="S45" s="61"/>
      <c r="T45" s="61"/>
    </row>
    <row r="46" spans="1:20" x14ac:dyDescent="0.3">
      <c r="A46" s="211"/>
      <c r="B46" s="100" t="s">
        <v>605</v>
      </c>
      <c r="C46" s="132">
        <v>2197</v>
      </c>
      <c r="D46" s="155">
        <v>4574694.7800000021</v>
      </c>
      <c r="E46" s="155">
        <v>2082.2461447428323</v>
      </c>
      <c r="F46" s="132">
        <v>2274</v>
      </c>
      <c r="G46" s="155">
        <v>5275113.8599999994</v>
      </c>
      <c r="H46" s="155">
        <v>2319.7510378188213</v>
      </c>
      <c r="I46" s="132">
        <v>2234</v>
      </c>
      <c r="J46" s="155">
        <v>5289118.6999999983</v>
      </c>
      <c r="K46" s="155">
        <v>2367.5553715308856</v>
      </c>
      <c r="L46" s="132">
        <v>2165</v>
      </c>
      <c r="M46" s="155">
        <v>4754360.6899999939</v>
      </c>
      <c r="N46" s="155">
        <v>2196.0095565819834</v>
      </c>
      <c r="O46" s="132">
        <v>2301</v>
      </c>
      <c r="P46" s="155">
        <v>4379037.5499999952</v>
      </c>
      <c r="Q46" s="155">
        <v>1903.1019339417624</v>
      </c>
      <c r="R46" s="132">
        <v>2377</v>
      </c>
      <c r="S46" s="155">
        <v>4431299.9799999967</v>
      </c>
      <c r="T46" s="155">
        <v>1864.2406310475376</v>
      </c>
    </row>
    <row r="47" spans="1:20" x14ac:dyDescent="0.3">
      <c r="A47" s="210" t="s">
        <v>281</v>
      </c>
      <c r="B47" s="103" t="s">
        <v>314</v>
      </c>
      <c r="C47" s="126">
        <v>119</v>
      </c>
      <c r="D47" s="154">
        <v>537539</v>
      </c>
      <c r="E47" s="154">
        <v>4517.134453781513</v>
      </c>
      <c r="F47" s="126">
        <v>70</v>
      </c>
      <c r="G47" s="154">
        <v>492187</v>
      </c>
      <c r="H47" s="154">
        <v>7031.2428571428572</v>
      </c>
      <c r="I47" s="126">
        <v>55</v>
      </c>
      <c r="J47" s="154">
        <v>286310</v>
      </c>
      <c r="K47" s="154">
        <v>5205.636363636364</v>
      </c>
      <c r="L47" s="126">
        <v>35</v>
      </c>
      <c r="M47" s="154">
        <v>246264</v>
      </c>
      <c r="N47" s="154">
        <v>7036.1142857142859</v>
      </c>
      <c r="O47" s="126">
        <v>23</v>
      </c>
      <c r="P47" s="154">
        <v>144817</v>
      </c>
      <c r="Q47" s="154">
        <v>6296.391304347826</v>
      </c>
      <c r="R47" s="126" t="s">
        <v>267</v>
      </c>
      <c r="S47" s="154">
        <v>181295</v>
      </c>
      <c r="T47" s="154"/>
    </row>
    <row r="48" spans="1:20" x14ac:dyDescent="0.3">
      <c r="A48" s="211"/>
      <c r="B48" s="103" t="s">
        <v>315</v>
      </c>
      <c r="C48" s="126" t="s">
        <v>267</v>
      </c>
      <c r="D48" s="154">
        <v>28410</v>
      </c>
      <c r="E48" s="154"/>
      <c r="F48" s="126" t="s">
        <v>267</v>
      </c>
      <c r="G48" s="154">
        <v>10720</v>
      </c>
      <c r="H48" s="154"/>
      <c r="I48" s="126" t="s">
        <v>267</v>
      </c>
      <c r="J48" s="154">
        <v>3250</v>
      </c>
      <c r="K48" s="154"/>
      <c r="L48" s="61"/>
      <c r="M48" s="61"/>
      <c r="N48" s="61"/>
      <c r="O48" s="126" t="s">
        <v>267</v>
      </c>
      <c r="P48" s="154">
        <v>14780</v>
      </c>
      <c r="Q48" s="154"/>
      <c r="R48" s="126" t="s">
        <v>267</v>
      </c>
      <c r="S48" s="154">
        <v>1330</v>
      </c>
      <c r="T48" s="154"/>
    </row>
    <row r="49" spans="1:20" x14ac:dyDescent="0.3">
      <c r="A49" s="211"/>
      <c r="B49" s="103" t="s">
        <v>316</v>
      </c>
      <c r="C49" s="126">
        <v>67</v>
      </c>
      <c r="D49" s="154">
        <v>579511</v>
      </c>
      <c r="E49" s="154">
        <v>8649.4179104477607</v>
      </c>
      <c r="F49" s="126">
        <v>81</v>
      </c>
      <c r="G49" s="154">
        <v>907046</v>
      </c>
      <c r="H49" s="154">
        <v>11198.098765432098</v>
      </c>
      <c r="I49" s="126">
        <v>81</v>
      </c>
      <c r="J49" s="154">
        <v>933512</v>
      </c>
      <c r="K49" s="154">
        <v>11524.839506172839</v>
      </c>
      <c r="L49" s="126">
        <v>64</v>
      </c>
      <c r="M49" s="154">
        <v>713314</v>
      </c>
      <c r="N49" s="154">
        <v>11145.53125</v>
      </c>
      <c r="O49" s="126">
        <v>45</v>
      </c>
      <c r="P49" s="154">
        <v>523238</v>
      </c>
      <c r="Q49" s="154">
        <v>11627.511111111111</v>
      </c>
      <c r="R49" s="126">
        <v>42</v>
      </c>
      <c r="S49" s="154">
        <v>585127</v>
      </c>
      <c r="T49" s="154">
        <v>13931.595238095239</v>
      </c>
    </row>
    <row r="50" spans="1:20" x14ac:dyDescent="0.3">
      <c r="A50" s="211"/>
      <c r="B50" s="103" t="s">
        <v>317</v>
      </c>
      <c r="C50" s="126">
        <v>100</v>
      </c>
      <c r="D50" s="154">
        <v>6868.3200000000015</v>
      </c>
      <c r="E50" s="154">
        <v>68.683200000000014</v>
      </c>
      <c r="F50" s="126">
        <v>59</v>
      </c>
      <c r="G50" s="154">
        <v>4523.0400000000009</v>
      </c>
      <c r="H50" s="154">
        <v>76.661694915254259</v>
      </c>
      <c r="I50" s="126" t="s">
        <v>267</v>
      </c>
      <c r="J50" s="154">
        <v>1396.0000000000002</v>
      </c>
      <c r="K50" s="154"/>
      <c r="L50" s="126" t="s">
        <v>267</v>
      </c>
      <c r="M50" s="154">
        <v>614.24000000000012</v>
      </c>
      <c r="N50" s="154"/>
      <c r="O50" s="126" t="s">
        <v>267</v>
      </c>
      <c r="P50" s="154">
        <v>223.36</v>
      </c>
      <c r="Q50" s="154"/>
      <c r="R50" s="126" t="s">
        <v>267</v>
      </c>
      <c r="S50" s="154">
        <v>223.36</v>
      </c>
      <c r="T50" s="154"/>
    </row>
    <row r="51" spans="1:20" x14ac:dyDescent="0.3">
      <c r="A51" s="211"/>
      <c r="B51" s="100" t="s">
        <v>605</v>
      </c>
      <c r="C51" s="132">
        <v>291</v>
      </c>
      <c r="D51" s="155">
        <v>1152328.3199999998</v>
      </c>
      <c r="E51" s="155">
        <v>3959.8911340206178</v>
      </c>
      <c r="F51" s="132">
        <v>209</v>
      </c>
      <c r="G51" s="155">
        <v>1414476.04</v>
      </c>
      <c r="H51" s="155">
        <v>6767.8279425837318</v>
      </c>
      <c r="I51" s="132">
        <v>150</v>
      </c>
      <c r="J51" s="155">
        <v>1224468</v>
      </c>
      <c r="K51" s="155">
        <v>8163.12</v>
      </c>
      <c r="L51" s="132">
        <v>105</v>
      </c>
      <c r="M51" s="155">
        <v>960192.24</v>
      </c>
      <c r="N51" s="155">
        <v>9144.6880000000001</v>
      </c>
      <c r="O51" s="132">
        <v>74</v>
      </c>
      <c r="P51" s="155">
        <v>683058.36</v>
      </c>
      <c r="Q51" s="155">
        <v>9230.5183783783777</v>
      </c>
      <c r="R51" s="132">
        <v>57</v>
      </c>
      <c r="S51" s="155">
        <v>767975.36</v>
      </c>
      <c r="T51" s="155">
        <v>13473.251929824561</v>
      </c>
    </row>
    <row r="52" spans="1:20" x14ac:dyDescent="0.3">
      <c r="A52" s="236" t="s">
        <v>210</v>
      </c>
      <c r="B52" s="182"/>
      <c r="C52" s="132">
        <v>16676</v>
      </c>
      <c r="D52" s="155">
        <v>1122235296.1301031</v>
      </c>
      <c r="E52" s="155">
        <v>67296.431766017224</v>
      </c>
      <c r="F52" s="132">
        <v>17003</v>
      </c>
      <c r="G52" s="155">
        <v>1182191786.9799745</v>
      </c>
      <c r="H52" s="155">
        <v>69528.423629946163</v>
      </c>
      <c r="I52" s="132">
        <v>16976</v>
      </c>
      <c r="J52" s="155">
        <v>1240425174.4999623</v>
      </c>
      <c r="K52" s="155">
        <v>73069.343455464317</v>
      </c>
      <c r="L52" s="132">
        <v>17260</v>
      </c>
      <c r="M52" s="155">
        <v>1261642022.0499449</v>
      </c>
      <c r="N52" s="155">
        <v>73096.293282152081</v>
      </c>
      <c r="O52" s="132">
        <v>17498</v>
      </c>
      <c r="P52" s="155">
        <v>1176511762.5199647</v>
      </c>
      <c r="Q52" s="155">
        <v>67236.9277928886</v>
      </c>
      <c r="R52" s="132">
        <v>17499</v>
      </c>
      <c r="S52" s="155">
        <v>1189840306.8799882</v>
      </c>
      <c r="T52" s="155">
        <v>67994.760093718971</v>
      </c>
    </row>
    <row r="54" spans="1:20" x14ac:dyDescent="0.3">
      <c r="A54" t="s">
        <v>638</v>
      </c>
    </row>
    <row r="56" spans="1:20" x14ac:dyDescent="0.3">
      <c r="C56" s="84"/>
      <c r="E56"/>
      <c r="F56" s="84"/>
      <c r="H56"/>
      <c r="I56" s="84"/>
      <c r="N56"/>
      <c r="O56" s="84"/>
      <c r="Q56"/>
      <c r="R56" s="84"/>
      <c r="T56"/>
    </row>
    <row r="57" spans="1:20" x14ac:dyDescent="0.3">
      <c r="C57" s="84"/>
      <c r="E57"/>
      <c r="F57" s="84"/>
      <c r="H57"/>
      <c r="I57" s="84"/>
      <c r="N57"/>
      <c r="O57" s="84"/>
      <c r="Q57"/>
      <c r="R57" s="84"/>
      <c r="T57"/>
    </row>
    <row r="58" spans="1:20" x14ac:dyDescent="0.3">
      <c r="C58" s="84"/>
      <c r="E58"/>
      <c r="F58" s="84"/>
      <c r="H58"/>
      <c r="I58" s="84"/>
      <c r="N58"/>
      <c r="O58" s="84"/>
      <c r="Q58"/>
      <c r="R58" s="84"/>
      <c r="T58"/>
    </row>
    <row r="59" spans="1:20" x14ac:dyDescent="0.3">
      <c r="C59" s="84"/>
      <c r="E59"/>
      <c r="F59" s="84"/>
      <c r="H59"/>
      <c r="I59" s="84"/>
      <c r="N59"/>
      <c r="O59" s="84"/>
      <c r="Q59"/>
      <c r="R59" s="84"/>
      <c r="T59"/>
    </row>
    <row r="60" spans="1:20" x14ac:dyDescent="0.3">
      <c r="C60" s="84"/>
      <c r="E60"/>
      <c r="F60" s="84"/>
      <c r="H60"/>
      <c r="I60" s="84"/>
      <c r="N60"/>
      <c r="O60" s="84"/>
      <c r="Q60"/>
      <c r="R60" s="84"/>
      <c r="T60"/>
    </row>
    <row r="61" spans="1:20" x14ac:dyDescent="0.3">
      <c r="C61" s="84"/>
      <c r="E61"/>
      <c r="F61" s="84"/>
      <c r="H61"/>
      <c r="I61" s="84"/>
      <c r="N61"/>
      <c r="O61" s="84"/>
      <c r="Q61"/>
      <c r="R61" s="84"/>
      <c r="T61"/>
    </row>
    <row r="62" spans="1:20" x14ac:dyDescent="0.3">
      <c r="C62" s="84"/>
      <c r="E62"/>
      <c r="F62" s="84"/>
      <c r="H62"/>
      <c r="I62" s="84"/>
      <c r="N62"/>
      <c r="O62" s="84"/>
      <c r="Q62"/>
      <c r="R62" s="84"/>
      <c r="T62"/>
    </row>
    <row r="63" spans="1:20" x14ac:dyDescent="0.3">
      <c r="C63" s="84"/>
      <c r="E63"/>
      <c r="F63" s="84"/>
      <c r="H63"/>
      <c r="I63" s="84"/>
      <c r="N63"/>
      <c r="O63" s="84"/>
      <c r="Q63"/>
      <c r="R63" s="84"/>
      <c r="T63"/>
    </row>
    <row r="64" spans="1:20" x14ac:dyDescent="0.3">
      <c r="C64" s="84"/>
      <c r="E64"/>
      <c r="F64" s="84"/>
      <c r="H64"/>
      <c r="I64" s="84"/>
      <c r="N64"/>
      <c r="O64" s="84"/>
      <c r="Q64"/>
      <c r="R64" s="84"/>
      <c r="T64"/>
    </row>
    <row r="65" spans="3:20" x14ac:dyDescent="0.3">
      <c r="C65" s="84"/>
      <c r="E65"/>
      <c r="F65" s="84"/>
      <c r="H65"/>
      <c r="I65" s="84"/>
      <c r="N65"/>
      <c r="O65" s="84"/>
      <c r="Q65"/>
      <c r="R65" s="84"/>
      <c r="T65"/>
    </row>
    <row r="66" spans="3:20" x14ac:dyDescent="0.3">
      <c r="C66" s="84"/>
      <c r="E66"/>
      <c r="F66" s="84"/>
      <c r="H66"/>
      <c r="I66" s="84"/>
      <c r="N66"/>
      <c r="O66" s="84"/>
      <c r="Q66"/>
      <c r="R66" s="84"/>
      <c r="T66"/>
    </row>
    <row r="67" spans="3:20" x14ac:dyDescent="0.3">
      <c r="C67" s="84"/>
      <c r="E67"/>
      <c r="F67" s="84"/>
      <c r="H67"/>
      <c r="I67" s="84"/>
      <c r="N67"/>
      <c r="O67" s="84"/>
      <c r="Q67"/>
      <c r="R67" s="84"/>
      <c r="T67"/>
    </row>
    <row r="68" spans="3:20" x14ac:dyDescent="0.3">
      <c r="C68" s="84"/>
      <c r="E68"/>
      <c r="F68" s="84"/>
      <c r="H68"/>
      <c r="I68" s="84"/>
      <c r="N68"/>
      <c r="O68" s="84"/>
      <c r="Q68"/>
      <c r="R68" s="84"/>
      <c r="T68"/>
    </row>
    <row r="69" spans="3:20" x14ac:dyDescent="0.3">
      <c r="C69" s="84"/>
      <c r="E69"/>
      <c r="F69" s="84"/>
      <c r="H69"/>
      <c r="I69" s="84"/>
      <c r="N69"/>
      <c r="O69" s="84"/>
      <c r="Q69"/>
      <c r="R69" s="84"/>
      <c r="T69"/>
    </row>
    <row r="70" spans="3:20" x14ac:dyDescent="0.3">
      <c r="C70" s="84"/>
      <c r="E70"/>
      <c r="F70" s="84"/>
      <c r="H70"/>
      <c r="I70" s="84"/>
      <c r="N70"/>
      <c r="O70" s="84"/>
      <c r="Q70"/>
      <c r="R70" s="84"/>
      <c r="T70"/>
    </row>
    <row r="71" spans="3:20" x14ac:dyDescent="0.3">
      <c r="C71" s="84"/>
      <c r="E71"/>
      <c r="F71" s="84"/>
      <c r="H71"/>
      <c r="I71" s="84"/>
      <c r="N71"/>
      <c r="O71" s="84"/>
      <c r="Q71"/>
      <c r="R71" s="84"/>
      <c r="T71"/>
    </row>
    <row r="72" spans="3:20" x14ac:dyDescent="0.3">
      <c r="C72" s="84"/>
      <c r="E72"/>
      <c r="F72" s="84"/>
      <c r="H72"/>
      <c r="I72" s="84"/>
      <c r="N72"/>
      <c r="O72" s="84"/>
      <c r="Q72"/>
      <c r="R72" s="84"/>
      <c r="T72"/>
    </row>
    <row r="73" spans="3:20" x14ac:dyDescent="0.3">
      <c r="C73" s="84"/>
      <c r="E73"/>
      <c r="F73" s="84"/>
      <c r="H73"/>
      <c r="I73" s="84"/>
      <c r="N73"/>
      <c r="O73" s="84"/>
      <c r="Q73"/>
      <c r="R73" s="84"/>
      <c r="T73"/>
    </row>
    <row r="74" spans="3:20" x14ac:dyDescent="0.3">
      <c r="C74" s="84"/>
      <c r="E74"/>
      <c r="F74" s="84"/>
      <c r="H74"/>
      <c r="I74" s="84"/>
      <c r="N74"/>
      <c r="O74" s="84"/>
      <c r="Q74"/>
      <c r="R74" s="84"/>
      <c r="T74"/>
    </row>
    <row r="75" spans="3:20" x14ac:dyDescent="0.3">
      <c r="C75" s="84"/>
      <c r="E75"/>
      <c r="F75" s="84"/>
      <c r="H75"/>
      <c r="I75" s="84"/>
      <c r="N75"/>
      <c r="O75" s="84"/>
      <c r="Q75"/>
      <c r="R75" s="84"/>
      <c r="T75"/>
    </row>
    <row r="76" spans="3:20" x14ac:dyDescent="0.3">
      <c r="C76" s="84"/>
      <c r="E76"/>
      <c r="F76" s="84"/>
      <c r="H76"/>
      <c r="I76" s="84"/>
      <c r="N76"/>
      <c r="O76" s="84"/>
      <c r="Q76"/>
      <c r="R76" s="84"/>
      <c r="T76"/>
    </row>
    <row r="77" spans="3:20" x14ac:dyDescent="0.3">
      <c r="C77" s="84"/>
      <c r="E77"/>
      <c r="F77" s="84"/>
      <c r="H77"/>
      <c r="I77" s="84"/>
      <c r="N77"/>
      <c r="O77" s="84"/>
      <c r="Q77"/>
      <c r="R77" s="84"/>
      <c r="T77"/>
    </row>
    <row r="78" spans="3:20" x14ac:dyDescent="0.3">
      <c r="C78" s="84"/>
      <c r="E78"/>
      <c r="F78" s="84"/>
      <c r="H78"/>
      <c r="I78" s="84"/>
      <c r="N78"/>
      <c r="O78" s="84"/>
      <c r="Q78"/>
      <c r="R78" s="84"/>
      <c r="T78"/>
    </row>
    <row r="79" spans="3:20" x14ac:dyDescent="0.3">
      <c r="C79" s="84"/>
      <c r="E79"/>
      <c r="F79" s="84"/>
      <c r="H79"/>
      <c r="I79" s="84"/>
      <c r="N79"/>
      <c r="O79" s="84"/>
      <c r="Q79"/>
      <c r="R79" s="84"/>
      <c r="T79"/>
    </row>
    <row r="80" spans="3:20" x14ac:dyDescent="0.3">
      <c r="C80" s="84"/>
      <c r="E80"/>
      <c r="F80" s="84"/>
      <c r="H80"/>
      <c r="I80" s="84"/>
      <c r="N80"/>
      <c r="O80" s="84"/>
      <c r="Q80"/>
      <c r="R80" s="84"/>
      <c r="T80"/>
    </row>
    <row r="81" spans="3:20" x14ac:dyDescent="0.3">
      <c r="C81" s="84"/>
      <c r="E81"/>
      <c r="F81" s="84"/>
      <c r="H81"/>
      <c r="I81" s="84"/>
      <c r="N81"/>
      <c r="O81" s="84"/>
      <c r="Q81"/>
      <c r="R81" s="84"/>
      <c r="T81"/>
    </row>
    <row r="82" spans="3:20" x14ac:dyDescent="0.3">
      <c r="C82" s="84"/>
      <c r="E82"/>
      <c r="F82" s="84"/>
      <c r="H82"/>
      <c r="I82" s="84"/>
      <c r="N82"/>
      <c r="O82" s="84"/>
      <c r="Q82"/>
      <c r="R82" s="84"/>
      <c r="T82"/>
    </row>
    <row r="83" spans="3:20" x14ac:dyDescent="0.3">
      <c r="C83" s="84"/>
      <c r="E83"/>
      <c r="F83" s="84"/>
      <c r="H83"/>
      <c r="I83" s="84"/>
      <c r="N83"/>
      <c r="O83" s="84"/>
      <c r="Q83"/>
      <c r="R83" s="84"/>
      <c r="T83"/>
    </row>
    <row r="84" spans="3:20" x14ac:dyDescent="0.3">
      <c r="C84" s="84"/>
      <c r="E84"/>
      <c r="F84" s="84"/>
      <c r="H84"/>
      <c r="I84" s="84"/>
      <c r="N84"/>
      <c r="O84" s="84"/>
      <c r="Q84"/>
      <c r="R84" s="84"/>
      <c r="T84"/>
    </row>
    <row r="85" spans="3:20" x14ac:dyDescent="0.3">
      <c r="C85" s="84"/>
      <c r="E85"/>
      <c r="F85" s="84"/>
      <c r="H85"/>
      <c r="I85" s="84"/>
      <c r="N85"/>
      <c r="O85" s="84"/>
      <c r="Q85"/>
      <c r="R85" s="84"/>
      <c r="T85"/>
    </row>
    <row r="86" spans="3:20" x14ac:dyDescent="0.3">
      <c r="C86" s="84"/>
      <c r="E86"/>
      <c r="F86" s="84"/>
      <c r="H86"/>
      <c r="I86" s="84"/>
      <c r="N86"/>
      <c r="O86" s="84"/>
      <c r="Q86"/>
      <c r="R86" s="84"/>
      <c r="T86"/>
    </row>
    <row r="87" spans="3:20" x14ac:dyDescent="0.3">
      <c r="C87" s="84"/>
      <c r="E87"/>
      <c r="F87" s="84"/>
      <c r="H87"/>
      <c r="I87" s="84"/>
      <c r="N87"/>
      <c r="O87" s="84"/>
      <c r="Q87"/>
      <c r="R87" s="84"/>
      <c r="T87"/>
    </row>
    <row r="88" spans="3:20" x14ac:dyDescent="0.3">
      <c r="C88" s="84"/>
      <c r="E88"/>
      <c r="F88" s="84"/>
      <c r="H88"/>
      <c r="I88" s="84"/>
      <c r="N88"/>
      <c r="O88" s="84"/>
      <c r="Q88"/>
      <c r="R88" s="84"/>
      <c r="T88"/>
    </row>
    <row r="89" spans="3:20" x14ac:dyDescent="0.3">
      <c r="C89" s="84"/>
      <c r="E89"/>
      <c r="F89" s="84"/>
      <c r="H89"/>
      <c r="I89" s="84"/>
      <c r="N89"/>
      <c r="O89" s="84"/>
      <c r="Q89"/>
      <c r="R89" s="84"/>
      <c r="T89"/>
    </row>
    <row r="90" spans="3:20" x14ac:dyDescent="0.3">
      <c r="C90" s="84"/>
      <c r="E90"/>
      <c r="F90" s="84"/>
      <c r="H90"/>
      <c r="I90" s="84"/>
      <c r="N90"/>
      <c r="O90" s="84"/>
      <c r="Q90"/>
      <c r="R90" s="84"/>
      <c r="T90"/>
    </row>
    <row r="91" spans="3:20" x14ac:dyDescent="0.3">
      <c r="C91" s="84"/>
      <c r="E91"/>
      <c r="F91" s="84"/>
      <c r="H91"/>
      <c r="I91" s="84"/>
      <c r="N91"/>
      <c r="O91" s="84"/>
      <c r="Q91"/>
      <c r="R91" s="84"/>
      <c r="T91"/>
    </row>
    <row r="92" spans="3:20" x14ac:dyDescent="0.3">
      <c r="C92" s="84"/>
      <c r="E92"/>
      <c r="F92" s="84"/>
      <c r="H92"/>
      <c r="I92" s="84"/>
      <c r="N92"/>
      <c r="O92" s="84"/>
      <c r="Q92"/>
      <c r="R92" s="84"/>
      <c r="T92"/>
    </row>
    <row r="93" spans="3:20" x14ac:dyDescent="0.3">
      <c r="C93" s="84"/>
      <c r="E93"/>
      <c r="F93" s="84"/>
      <c r="H93"/>
      <c r="I93" s="84"/>
      <c r="N93"/>
      <c r="O93" s="84"/>
      <c r="Q93"/>
      <c r="R93" s="84"/>
      <c r="T93"/>
    </row>
    <row r="94" spans="3:20" x14ac:dyDescent="0.3">
      <c r="C94" s="84"/>
      <c r="E94"/>
      <c r="F94" s="84"/>
      <c r="H94"/>
      <c r="I94" s="84"/>
      <c r="N94"/>
      <c r="O94" s="84"/>
      <c r="Q94"/>
      <c r="R94" s="84"/>
      <c r="T94"/>
    </row>
    <row r="95" spans="3:20" x14ac:dyDescent="0.3">
      <c r="C95" s="84"/>
      <c r="E95"/>
      <c r="F95" s="84"/>
      <c r="H95"/>
      <c r="I95" s="84"/>
      <c r="N95"/>
      <c r="O95" s="84"/>
      <c r="Q95"/>
      <c r="R95" s="84"/>
      <c r="T95"/>
    </row>
    <row r="96" spans="3:20" x14ac:dyDescent="0.3">
      <c r="C96" s="84"/>
      <c r="E96"/>
      <c r="F96" s="84"/>
      <c r="H96"/>
      <c r="I96" s="84"/>
      <c r="N96"/>
      <c r="O96" s="84"/>
      <c r="Q96"/>
      <c r="R96" s="84"/>
      <c r="T96"/>
    </row>
    <row r="97" spans="3:20" x14ac:dyDescent="0.3">
      <c r="C97" s="84"/>
      <c r="E97"/>
      <c r="F97" s="84"/>
      <c r="H97"/>
      <c r="I97" s="84"/>
      <c r="N97"/>
      <c r="O97" s="84"/>
      <c r="Q97"/>
      <c r="R97" s="84"/>
      <c r="T97"/>
    </row>
  </sheetData>
  <sheetProtection algorithmName="SHA-512" hashValue="EvQ+cPTVj57UinL88FZEsWbundr+ROSj/MgxmHnf5rR7Xgb1L3iHKRnP+AKIKFtgVRluqu5nWaZnIyeapGxPNQ==" saltValue="1fQTCkrBc4Y9Z4Joh8x8CQ==" spinCount="100000" sheet="1" objects="1" scenarios="1"/>
  <mergeCells count="23">
    <mergeCell ref="O8:Q8"/>
    <mergeCell ref="R8:T8"/>
    <mergeCell ref="A1:T1"/>
    <mergeCell ref="A2:T2"/>
    <mergeCell ref="A3:T3"/>
    <mergeCell ref="A4:T4"/>
    <mergeCell ref="A5:T5"/>
    <mergeCell ref="C7:T7"/>
    <mergeCell ref="C8:E8"/>
    <mergeCell ref="F8:H8"/>
    <mergeCell ref="I8:K8"/>
    <mergeCell ref="L8:N8"/>
    <mergeCell ref="A10:A12"/>
    <mergeCell ref="A13:A17"/>
    <mergeCell ref="A18:A21"/>
    <mergeCell ref="A22:A23"/>
    <mergeCell ref="A24:A28"/>
    <mergeCell ref="A29:A30"/>
    <mergeCell ref="A37:A41"/>
    <mergeCell ref="A42:A46"/>
    <mergeCell ref="A47:A51"/>
    <mergeCell ref="A52:B52"/>
    <mergeCell ref="A31:A36"/>
  </mergeCells>
  <printOptions horizontalCentered="1"/>
  <pageMargins left="0.25" right="0.25" top="0.75" bottom="0.75" header="0.3" footer="0.3"/>
  <pageSetup scale="58" orientation="landscape"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46EB2-7528-4310-A7B3-13B9BB3C6A36}">
  <sheetPr>
    <pageSetUpPr fitToPage="1"/>
  </sheetPr>
  <dimension ref="A1:G45"/>
  <sheetViews>
    <sheetView workbookViewId="0">
      <selection activeCell="A2" sqref="A2:E2"/>
    </sheetView>
  </sheetViews>
  <sheetFormatPr defaultRowHeight="14.4" x14ac:dyDescent="0.3"/>
  <cols>
    <col min="1" max="1" width="18.5546875" bestFit="1" customWidth="1"/>
    <col min="2" max="2" width="25.5546875" bestFit="1" customWidth="1"/>
    <col min="3" max="3" width="13.88671875" bestFit="1" customWidth="1"/>
    <col min="4" max="4" width="18.33203125" bestFit="1" customWidth="1"/>
    <col min="5" max="5" width="13.33203125" bestFit="1" customWidth="1"/>
    <col min="6" max="6" width="6.5546875" customWidth="1"/>
  </cols>
  <sheetData>
    <row r="1" spans="1:7" ht="22.8" x14ac:dyDescent="0.4">
      <c r="A1" s="162" t="s">
        <v>262</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721</v>
      </c>
      <c r="B3" s="162"/>
      <c r="C3" s="162"/>
      <c r="D3" s="162"/>
      <c r="E3" s="162"/>
      <c r="F3" s="39"/>
      <c r="G3" s="39"/>
    </row>
    <row r="4" spans="1:7" ht="22.95" customHeight="1" x14ac:dyDescent="0.4">
      <c r="A4" s="162" t="s">
        <v>713</v>
      </c>
      <c r="B4" s="162"/>
      <c r="C4" s="162"/>
      <c r="D4" s="162"/>
      <c r="E4" s="162"/>
      <c r="F4" s="39"/>
      <c r="G4" s="39"/>
    </row>
    <row r="5" spans="1:7" ht="22.95" customHeight="1" x14ac:dyDescent="0.4">
      <c r="A5" s="34"/>
      <c r="B5" s="34"/>
      <c r="C5" s="34"/>
      <c r="D5" s="34"/>
      <c r="E5" s="34"/>
      <c r="F5" s="39"/>
      <c r="G5" s="39"/>
    </row>
    <row r="6" spans="1:7" x14ac:dyDescent="0.3">
      <c r="A6" s="106" t="s">
        <v>205</v>
      </c>
      <c r="B6" s="106" t="s">
        <v>720</v>
      </c>
      <c r="C6" s="105" t="s">
        <v>201</v>
      </c>
      <c r="D6" s="105" t="s">
        <v>719</v>
      </c>
      <c r="E6" s="104" t="s">
        <v>184</v>
      </c>
    </row>
    <row r="7" spans="1:7" x14ac:dyDescent="0.3">
      <c r="A7" s="186" t="s">
        <v>206</v>
      </c>
      <c r="B7" s="103" t="s">
        <v>264</v>
      </c>
      <c r="C7" s="102">
        <v>2544</v>
      </c>
      <c r="D7" s="101">
        <v>43124082.079999655</v>
      </c>
      <c r="E7" s="101">
        <v>16951.290125786029</v>
      </c>
    </row>
    <row r="8" spans="1:7" x14ac:dyDescent="0.3">
      <c r="A8" s="187"/>
      <c r="B8" s="103" t="s">
        <v>718</v>
      </c>
      <c r="C8" s="102">
        <v>8097</v>
      </c>
      <c r="D8" s="101">
        <v>113165986.78000012</v>
      </c>
      <c r="E8" s="101">
        <v>13976.285881190579</v>
      </c>
    </row>
    <row r="9" spans="1:7" x14ac:dyDescent="0.3">
      <c r="A9" s="187"/>
      <c r="B9" s="103" t="s">
        <v>717</v>
      </c>
      <c r="C9" s="102">
        <v>403</v>
      </c>
      <c r="D9" s="101">
        <v>5471860.4100000029</v>
      </c>
      <c r="E9" s="101">
        <v>13577.817394540951</v>
      </c>
    </row>
    <row r="10" spans="1:7" x14ac:dyDescent="0.3">
      <c r="A10" s="187"/>
      <c r="B10" s="103" t="s">
        <v>716</v>
      </c>
      <c r="C10" s="102">
        <v>276</v>
      </c>
      <c r="D10" s="101">
        <v>4713798.240000003</v>
      </c>
      <c r="E10" s="101">
        <v>17078.979130434793</v>
      </c>
    </row>
    <row r="11" spans="1:7" x14ac:dyDescent="0.3">
      <c r="A11" s="187"/>
      <c r="B11" s="103" t="s">
        <v>265</v>
      </c>
      <c r="C11" s="102">
        <v>26086</v>
      </c>
      <c r="D11" s="101">
        <v>520525886.40002251</v>
      </c>
      <c r="E11" s="101">
        <v>19954.22396687965</v>
      </c>
    </row>
    <row r="12" spans="1:7" x14ac:dyDescent="0.3">
      <c r="A12" s="187"/>
      <c r="B12" s="103" t="s">
        <v>715</v>
      </c>
      <c r="C12" s="102">
        <v>2317</v>
      </c>
      <c r="D12" s="101">
        <v>35396062.639999785</v>
      </c>
      <c r="E12" s="101">
        <v>15276.67787656443</v>
      </c>
    </row>
    <row r="13" spans="1:7" x14ac:dyDescent="0.3">
      <c r="A13" s="187"/>
      <c r="B13" s="103" t="s">
        <v>266</v>
      </c>
      <c r="C13" s="102">
        <v>920</v>
      </c>
      <c r="D13" s="101">
        <v>12070036.249999985</v>
      </c>
      <c r="E13" s="101">
        <v>13119.604619565202</v>
      </c>
    </row>
    <row r="14" spans="1:7" x14ac:dyDescent="0.3">
      <c r="A14" s="187"/>
      <c r="B14" s="103" t="s">
        <v>714</v>
      </c>
      <c r="C14" s="102">
        <v>2995</v>
      </c>
      <c r="D14" s="101">
        <v>30722138.149999849</v>
      </c>
      <c r="E14" s="101">
        <v>10257.809065108464</v>
      </c>
    </row>
    <row r="15" spans="1:7" x14ac:dyDescent="0.3">
      <c r="A15" s="187"/>
      <c r="B15" s="100" t="s">
        <v>605</v>
      </c>
      <c r="C15" s="99">
        <v>43638</v>
      </c>
      <c r="D15" s="98">
        <v>765189850.95009387</v>
      </c>
      <c r="E15" s="98">
        <v>17534.943190570004</v>
      </c>
    </row>
    <row r="16" spans="1:7" x14ac:dyDescent="0.3">
      <c r="A16" s="186" t="s">
        <v>207</v>
      </c>
      <c r="B16" s="103" t="s">
        <v>264</v>
      </c>
      <c r="C16" s="102">
        <v>1857</v>
      </c>
      <c r="D16" s="101">
        <v>90266199.359999835</v>
      </c>
      <c r="E16" s="101">
        <v>48608.615702746276</v>
      </c>
    </row>
    <row r="17" spans="1:5" x14ac:dyDescent="0.3">
      <c r="A17" s="187"/>
      <c r="B17" s="103" t="s">
        <v>718</v>
      </c>
      <c r="C17" s="102">
        <v>9840</v>
      </c>
      <c r="D17" s="101">
        <v>569619439.73000336</v>
      </c>
      <c r="E17" s="101">
        <v>57888.154444106032</v>
      </c>
    </row>
    <row r="18" spans="1:5" x14ac:dyDescent="0.3">
      <c r="A18" s="187"/>
      <c r="B18" s="103" t="s">
        <v>717</v>
      </c>
      <c r="C18" s="102">
        <v>389</v>
      </c>
      <c r="D18" s="101">
        <v>19767975.509999976</v>
      </c>
      <c r="E18" s="101">
        <v>50817.41776349608</v>
      </c>
    </row>
    <row r="19" spans="1:5" x14ac:dyDescent="0.3">
      <c r="A19" s="187"/>
      <c r="B19" s="103" t="s">
        <v>716</v>
      </c>
      <c r="C19" s="102">
        <v>204</v>
      </c>
      <c r="D19" s="101">
        <v>13984948.079999998</v>
      </c>
      <c r="E19" s="101">
        <v>68553.667058823514</v>
      </c>
    </row>
    <row r="20" spans="1:5" x14ac:dyDescent="0.3">
      <c r="A20" s="187"/>
      <c r="B20" s="103" t="s">
        <v>265</v>
      </c>
      <c r="C20" s="102">
        <v>31447</v>
      </c>
      <c r="D20" s="101">
        <v>2030592727.8698967</v>
      </c>
      <c r="E20" s="101">
        <v>64571.905996435169</v>
      </c>
    </row>
    <row r="21" spans="1:5" x14ac:dyDescent="0.3">
      <c r="A21" s="187"/>
      <c r="B21" s="103" t="s">
        <v>715</v>
      </c>
      <c r="C21" s="102">
        <v>1811</v>
      </c>
      <c r="D21" s="101">
        <v>95591728.420000002</v>
      </c>
      <c r="E21" s="101">
        <v>52783.947222528994</v>
      </c>
    </row>
    <row r="22" spans="1:5" x14ac:dyDescent="0.3">
      <c r="A22" s="187"/>
      <c r="B22" s="103" t="s">
        <v>266</v>
      </c>
      <c r="C22" s="102">
        <v>690</v>
      </c>
      <c r="D22" s="101">
        <v>30745198.619999919</v>
      </c>
      <c r="E22" s="101">
        <v>44558.258869565099</v>
      </c>
    </row>
    <row r="23" spans="1:5" x14ac:dyDescent="0.3">
      <c r="A23" s="187"/>
      <c r="B23" s="103" t="s">
        <v>714</v>
      </c>
      <c r="C23" s="102">
        <v>1971</v>
      </c>
      <c r="D23" s="101">
        <v>66720897.849999785</v>
      </c>
      <c r="E23" s="101">
        <v>33851.292668695984</v>
      </c>
    </row>
    <row r="24" spans="1:5" x14ac:dyDescent="0.3">
      <c r="A24" s="187"/>
      <c r="B24" s="100" t="s">
        <v>605</v>
      </c>
      <c r="C24" s="99">
        <v>48209</v>
      </c>
      <c r="D24" s="98">
        <v>2917289115.4396815</v>
      </c>
      <c r="E24" s="98">
        <v>60513.371267599025</v>
      </c>
    </row>
    <row r="25" spans="1:5" x14ac:dyDescent="0.3">
      <c r="A25" s="186" t="s">
        <v>208</v>
      </c>
      <c r="B25" s="103" t="s">
        <v>264</v>
      </c>
      <c r="C25" s="102">
        <v>477</v>
      </c>
      <c r="D25" s="101">
        <v>37814419.809999943</v>
      </c>
      <c r="E25" s="101">
        <v>79275.513228511409</v>
      </c>
    </row>
    <row r="26" spans="1:5" x14ac:dyDescent="0.3">
      <c r="A26" s="187"/>
      <c r="B26" s="103" t="s">
        <v>718</v>
      </c>
      <c r="C26" s="102">
        <v>4830</v>
      </c>
      <c r="D26" s="101">
        <v>482855956.78999841</v>
      </c>
      <c r="E26" s="101">
        <v>99970.17738923362</v>
      </c>
    </row>
    <row r="27" spans="1:5" x14ac:dyDescent="0.3">
      <c r="A27" s="187"/>
      <c r="B27" s="103" t="s">
        <v>717</v>
      </c>
      <c r="C27" s="102">
        <v>176</v>
      </c>
      <c r="D27" s="101">
        <v>18268404.139999997</v>
      </c>
      <c r="E27" s="101">
        <v>103797.75079545453</v>
      </c>
    </row>
    <row r="28" spans="1:5" x14ac:dyDescent="0.3">
      <c r="A28" s="187"/>
      <c r="B28" s="103" t="s">
        <v>716</v>
      </c>
      <c r="C28" s="102">
        <v>68</v>
      </c>
      <c r="D28" s="101">
        <v>6287026.4299999997</v>
      </c>
      <c r="E28" s="101">
        <v>92456.271029411757</v>
      </c>
    </row>
    <row r="29" spans="1:5" x14ac:dyDescent="0.3">
      <c r="A29" s="187"/>
      <c r="B29" s="103" t="s">
        <v>265</v>
      </c>
      <c r="C29" s="102">
        <v>18534</v>
      </c>
      <c r="D29" s="101">
        <v>1998745594.8099687</v>
      </c>
      <c r="E29" s="101">
        <v>107842.10611902281</v>
      </c>
    </row>
    <row r="30" spans="1:5" x14ac:dyDescent="0.3">
      <c r="A30" s="187"/>
      <c r="B30" s="103" t="s">
        <v>715</v>
      </c>
      <c r="C30" s="102">
        <v>587</v>
      </c>
      <c r="D30" s="101">
        <v>55886462.629999995</v>
      </c>
      <c r="E30" s="101">
        <v>95206.921005110722</v>
      </c>
    </row>
    <row r="31" spans="1:5" x14ac:dyDescent="0.3">
      <c r="A31" s="187"/>
      <c r="B31" s="103" t="s">
        <v>266</v>
      </c>
      <c r="C31" s="102">
        <v>263</v>
      </c>
      <c r="D31" s="101">
        <v>31243500.289999995</v>
      </c>
      <c r="E31" s="101">
        <v>118796.57904942964</v>
      </c>
    </row>
    <row r="32" spans="1:5" x14ac:dyDescent="0.3">
      <c r="A32" s="187"/>
      <c r="B32" s="103" t="s">
        <v>714</v>
      </c>
      <c r="C32" s="102">
        <v>347</v>
      </c>
      <c r="D32" s="101">
        <v>29289697.079999972</v>
      </c>
      <c r="E32" s="101">
        <v>84408.348933717498</v>
      </c>
    </row>
    <row r="33" spans="1:5" x14ac:dyDescent="0.3">
      <c r="A33" s="187"/>
      <c r="B33" s="100" t="s">
        <v>605</v>
      </c>
      <c r="C33" s="99">
        <v>25282</v>
      </c>
      <c r="D33" s="98">
        <v>2660391061.9799714</v>
      </c>
      <c r="E33" s="98">
        <v>105228.66315876796</v>
      </c>
    </row>
    <row r="34" spans="1:5" x14ac:dyDescent="0.3">
      <c r="A34" s="186" t="s">
        <v>209</v>
      </c>
      <c r="B34" s="103" t="s">
        <v>264</v>
      </c>
      <c r="C34" s="102">
        <v>75</v>
      </c>
      <c r="D34" s="101">
        <v>9066481.5500000007</v>
      </c>
      <c r="E34" s="101">
        <v>120886.42066666667</v>
      </c>
    </row>
    <row r="35" spans="1:5" x14ac:dyDescent="0.3">
      <c r="A35" s="187"/>
      <c r="B35" s="103" t="s">
        <v>718</v>
      </c>
      <c r="C35" s="102">
        <v>1891</v>
      </c>
      <c r="D35" s="101">
        <v>249387479.11000174</v>
      </c>
      <c r="E35" s="101">
        <v>131881.26869910193</v>
      </c>
    </row>
    <row r="36" spans="1:5" x14ac:dyDescent="0.3">
      <c r="A36" s="187"/>
      <c r="B36" s="103" t="s">
        <v>717</v>
      </c>
      <c r="C36" s="102">
        <v>88</v>
      </c>
      <c r="D36" s="101">
        <v>12107288.029999999</v>
      </c>
      <c r="E36" s="101">
        <v>137582.81852272726</v>
      </c>
    </row>
    <row r="37" spans="1:5" x14ac:dyDescent="0.3">
      <c r="A37" s="187"/>
      <c r="B37" s="103" t="s">
        <v>716</v>
      </c>
      <c r="C37" s="102">
        <v>37</v>
      </c>
      <c r="D37" s="101">
        <v>5565735.7699999996</v>
      </c>
      <c r="E37" s="101">
        <v>150425.29108108106</v>
      </c>
    </row>
    <row r="38" spans="1:5" x14ac:dyDescent="0.3">
      <c r="A38" s="187"/>
      <c r="B38" s="103" t="s">
        <v>265</v>
      </c>
      <c r="C38" s="102">
        <v>12298</v>
      </c>
      <c r="D38" s="101">
        <v>1711133049.3299799</v>
      </c>
      <c r="E38" s="101">
        <v>139139.13232476663</v>
      </c>
    </row>
    <row r="39" spans="1:5" x14ac:dyDescent="0.3">
      <c r="A39" s="187"/>
      <c r="B39" s="103" t="s">
        <v>715</v>
      </c>
      <c r="C39" s="102">
        <v>202</v>
      </c>
      <c r="D39" s="101">
        <v>26145300.699999992</v>
      </c>
      <c r="E39" s="101">
        <v>129432.18168316828</v>
      </c>
    </row>
    <row r="40" spans="1:5" x14ac:dyDescent="0.3">
      <c r="A40" s="187"/>
      <c r="B40" s="103" t="s">
        <v>266</v>
      </c>
      <c r="C40" s="102">
        <v>30</v>
      </c>
      <c r="D40" s="101">
        <v>3033325.4300000011</v>
      </c>
      <c r="E40" s="101">
        <v>101110.8476666667</v>
      </c>
    </row>
    <row r="41" spans="1:5" x14ac:dyDescent="0.3">
      <c r="A41" s="187"/>
      <c r="B41" s="103" t="s">
        <v>714</v>
      </c>
      <c r="C41" s="102">
        <v>143</v>
      </c>
      <c r="D41" s="101">
        <v>23446399.390000012</v>
      </c>
      <c r="E41" s="101">
        <v>163960.83489510498</v>
      </c>
    </row>
    <row r="42" spans="1:5" x14ac:dyDescent="0.3">
      <c r="A42" s="187"/>
      <c r="B42" s="100" t="s">
        <v>605</v>
      </c>
      <c r="C42" s="99">
        <v>14764</v>
      </c>
      <c r="D42" s="98">
        <v>2039885059.3100049</v>
      </c>
      <c r="E42" s="98">
        <v>138166.15140273672</v>
      </c>
    </row>
    <row r="43" spans="1:5" x14ac:dyDescent="0.3">
      <c r="A43" s="185" t="s">
        <v>210</v>
      </c>
      <c r="B43" s="182"/>
      <c r="C43" s="99">
        <v>126925</v>
      </c>
      <c r="D43" s="98">
        <v>8382755087.6796789</v>
      </c>
      <c r="E43" s="98">
        <v>66044.948494620272</v>
      </c>
    </row>
    <row r="45" spans="1:5" x14ac:dyDescent="0.3">
      <c r="A45" t="s">
        <v>268</v>
      </c>
    </row>
  </sheetData>
  <sheetProtection algorithmName="SHA-512" hashValue="HD8or9WSmAbNmgimjqEu6BSGDBE6kIZDoPgKlE8RrTjA8/ho0l7xkIcQqUUKKo82PIhMP86VoCDQU7ePd5+stQ==" saltValue="JEFn2FDSRKZmoeueLOmn6Q==" spinCount="100000" sheet="1" objects="1" scenarios="1"/>
  <mergeCells count="9">
    <mergeCell ref="A43:B43"/>
    <mergeCell ref="A1:E1"/>
    <mergeCell ref="A2:E2"/>
    <mergeCell ref="A3:E3"/>
    <mergeCell ref="A4:E4"/>
    <mergeCell ref="A7:A15"/>
    <mergeCell ref="A16:A24"/>
    <mergeCell ref="A25:A33"/>
    <mergeCell ref="A34:A42"/>
  </mergeCells>
  <printOptions horizontalCentered="1"/>
  <pageMargins left="0.25" right="0.25" top="0.75" bottom="0.75" header="0.3" footer="0.3"/>
  <pageSetup scale="97" orientation="portrait" r:id="rId1"/>
  <headerFooter>
    <oddFooter>Page &amp;P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558D3-14D0-4579-AC06-5B61D8E61D7B}">
  <sheetPr>
    <pageSetUpPr fitToPage="1"/>
  </sheetPr>
  <dimension ref="A1:S32"/>
  <sheetViews>
    <sheetView workbookViewId="0">
      <selection activeCell="A2" sqref="A2:M2"/>
    </sheetView>
  </sheetViews>
  <sheetFormatPr defaultRowHeight="14.4" x14ac:dyDescent="0.3"/>
  <cols>
    <col min="1" max="1" width="17.5546875" bestFit="1" customWidth="1"/>
    <col min="2" max="2" width="9.33203125" bestFit="1" customWidth="1"/>
    <col min="3" max="3" width="11.88671875" bestFit="1" customWidth="1"/>
    <col min="4" max="4" width="9.33203125" bestFit="1" customWidth="1"/>
    <col min="5" max="5" width="11.88671875" bestFit="1" customWidth="1"/>
    <col min="6" max="6" width="9.33203125" bestFit="1" customWidth="1"/>
    <col min="7" max="7" width="11.88671875" bestFit="1" customWidth="1"/>
    <col min="8" max="8" width="9.33203125" bestFit="1" customWidth="1"/>
    <col min="9" max="9" width="11.88671875" bestFit="1" customWidth="1"/>
    <col min="10" max="10" width="9.33203125" bestFit="1" customWidth="1"/>
    <col min="11" max="11" width="11.88671875" bestFit="1" customWidth="1"/>
    <col min="12" max="12" width="9.33203125" bestFit="1" customWidth="1"/>
    <col min="13" max="13" width="11.88671875" bestFit="1" customWidth="1"/>
  </cols>
  <sheetData>
    <row r="1" spans="1:19" ht="23.25" customHeight="1" x14ac:dyDescent="0.4">
      <c r="A1" s="162" t="s">
        <v>1151</v>
      </c>
      <c r="B1" s="162"/>
      <c r="C1" s="162"/>
      <c r="D1" s="162"/>
      <c r="E1" s="162"/>
      <c r="F1" s="162"/>
      <c r="G1" s="162"/>
      <c r="H1" s="162"/>
      <c r="I1" s="162"/>
      <c r="J1" s="162"/>
      <c r="K1" s="162"/>
      <c r="L1" s="162"/>
      <c r="M1" s="162"/>
      <c r="N1" s="39"/>
      <c r="O1" s="39"/>
      <c r="P1" s="39"/>
      <c r="Q1" s="39"/>
      <c r="R1" s="39"/>
      <c r="S1" s="39"/>
    </row>
    <row r="2" spans="1:19" ht="23.25" customHeight="1" x14ac:dyDescent="0.4">
      <c r="A2" s="162" t="s">
        <v>179</v>
      </c>
      <c r="B2" s="162"/>
      <c r="C2" s="162"/>
      <c r="D2" s="162"/>
      <c r="E2" s="162"/>
      <c r="F2" s="162"/>
      <c r="G2" s="162"/>
      <c r="H2" s="162"/>
      <c r="I2" s="162"/>
      <c r="J2" s="162"/>
      <c r="K2" s="162"/>
      <c r="L2" s="162"/>
      <c r="M2" s="162"/>
      <c r="N2" s="39"/>
      <c r="O2" s="39"/>
      <c r="P2" s="39"/>
      <c r="Q2" s="39"/>
      <c r="R2" s="39"/>
      <c r="S2" s="39"/>
    </row>
    <row r="3" spans="1:19" ht="23.25" customHeight="1" x14ac:dyDescent="0.4">
      <c r="A3" s="162" t="s">
        <v>133</v>
      </c>
      <c r="B3" s="162"/>
      <c r="C3" s="162"/>
      <c r="D3" s="162"/>
      <c r="E3" s="162"/>
      <c r="F3" s="162"/>
      <c r="G3" s="162"/>
      <c r="H3" s="162"/>
      <c r="I3" s="162"/>
      <c r="J3" s="162"/>
      <c r="K3" s="162"/>
      <c r="L3" s="162"/>
      <c r="M3" s="162"/>
      <c r="N3" s="39"/>
      <c r="O3" s="39"/>
      <c r="P3" s="39"/>
      <c r="Q3" s="39"/>
      <c r="R3" s="39"/>
      <c r="S3" s="39"/>
    </row>
    <row r="4" spans="1:19" ht="23.25" customHeight="1" x14ac:dyDescent="0.4">
      <c r="A4" s="162" t="s">
        <v>641</v>
      </c>
      <c r="B4" s="162"/>
      <c r="C4" s="162"/>
      <c r="D4" s="162"/>
      <c r="E4" s="162"/>
      <c r="F4" s="162"/>
      <c r="G4" s="162"/>
      <c r="H4" s="162"/>
      <c r="I4" s="162"/>
      <c r="J4" s="162"/>
      <c r="K4" s="162"/>
      <c r="L4" s="162"/>
      <c r="M4" s="162"/>
      <c r="N4" s="39"/>
      <c r="O4" s="39"/>
      <c r="P4" s="39"/>
      <c r="Q4" s="39"/>
      <c r="R4" s="39"/>
      <c r="S4" s="39"/>
    </row>
    <row r="5" spans="1:19" ht="23.25" customHeight="1" x14ac:dyDescent="0.4">
      <c r="A5" s="162" t="s">
        <v>708</v>
      </c>
      <c r="B5" s="162"/>
      <c r="C5" s="162"/>
      <c r="D5" s="162"/>
      <c r="E5" s="162"/>
      <c r="F5" s="162"/>
      <c r="G5" s="162"/>
      <c r="H5" s="162"/>
      <c r="I5" s="162"/>
      <c r="J5" s="162"/>
      <c r="K5" s="162"/>
      <c r="L5" s="162"/>
      <c r="M5" s="162"/>
      <c r="N5" s="39"/>
      <c r="O5" s="39"/>
      <c r="P5" s="39"/>
      <c r="Q5" s="39"/>
      <c r="R5" s="39"/>
      <c r="S5" s="39"/>
    </row>
    <row r="7" spans="1:19" x14ac:dyDescent="0.3">
      <c r="A7" s="64"/>
      <c r="B7" s="189" t="s">
        <v>181</v>
      </c>
      <c r="C7" s="182"/>
      <c r="D7" s="182"/>
      <c r="E7" s="182"/>
      <c r="F7" s="182"/>
      <c r="G7" s="182"/>
      <c r="H7" s="182"/>
      <c r="I7" s="182"/>
      <c r="J7" s="182"/>
      <c r="K7" s="182"/>
      <c r="L7" s="182"/>
      <c r="M7" s="182"/>
    </row>
    <row r="8" spans="1:19" x14ac:dyDescent="0.3">
      <c r="A8" s="81"/>
      <c r="B8" s="188" t="s">
        <v>186</v>
      </c>
      <c r="C8" s="182"/>
      <c r="D8" s="188" t="s">
        <v>187</v>
      </c>
      <c r="E8" s="182"/>
      <c r="F8" s="188" t="s">
        <v>188</v>
      </c>
      <c r="G8" s="182"/>
      <c r="H8" s="188" t="s">
        <v>189</v>
      </c>
      <c r="I8" s="182"/>
      <c r="J8" s="188" t="s">
        <v>682</v>
      </c>
      <c r="K8" s="182"/>
      <c r="L8" s="188" t="s">
        <v>709</v>
      </c>
      <c r="M8" s="182"/>
    </row>
    <row r="9" spans="1:19" s="86" customFormat="1" ht="24.6" x14ac:dyDescent="0.3">
      <c r="A9" s="52" t="s">
        <v>642</v>
      </c>
      <c r="B9" s="85" t="s">
        <v>201</v>
      </c>
      <c r="C9" s="85" t="s">
        <v>183</v>
      </c>
      <c r="D9" s="85" t="s">
        <v>201</v>
      </c>
      <c r="E9" s="85" t="s">
        <v>183</v>
      </c>
      <c r="F9" s="85" t="s">
        <v>201</v>
      </c>
      <c r="G9" s="85" t="s">
        <v>183</v>
      </c>
      <c r="H9" s="85" t="s">
        <v>201</v>
      </c>
      <c r="I9" s="85" t="s">
        <v>183</v>
      </c>
      <c r="J9" s="85" t="s">
        <v>201</v>
      </c>
      <c r="K9" s="85" t="s">
        <v>183</v>
      </c>
      <c r="L9" s="85" t="s">
        <v>201</v>
      </c>
      <c r="M9" s="85" t="s">
        <v>183</v>
      </c>
    </row>
    <row r="10" spans="1:19" x14ac:dyDescent="0.3">
      <c r="A10" s="103" t="s">
        <v>1153</v>
      </c>
      <c r="B10" s="102">
        <v>1573</v>
      </c>
      <c r="C10" s="101">
        <v>86206150.289999187</v>
      </c>
      <c r="D10" s="102">
        <v>1598</v>
      </c>
      <c r="E10" s="101">
        <v>93282126.220000088</v>
      </c>
      <c r="F10" s="102">
        <v>1592</v>
      </c>
      <c r="G10" s="101">
        <v>99826535.510000333</v>
      </c>
      <c r="H10" s="102">
        <v>1666</v>
      </c>
      <c r="I10" s="101">
        <v>105185550.53999993</v>
      </c>
      <c r="J10" s="102">
        <v>1703</v>
      </c>
      <c r="K10" s="101">
        <v>100464692.87000023</v>
      </c>
      <c r="L10" s="102">
        <v>1710</v>
      </c>
      <c r="M10" s="101">
        <v>100199388.81999978</v>
      </c>
    </row>
    <row r="11" spans="1:19" x14ac:dyDescent="0.3">
      <c r="A11" s="103" t="s">
        <v>1154</v>
      </c>
      <c r="B11" s="102">
        <v>716</v>
      </c>
      <c r="C11" s="101">
        <v>29558130.199999988</v>
      </c>
      <c r="D11" s="102">
        <v>726</v>
      </c>
      <c r="E11" s="101">
        <v>30736504.850000158</v>
      </c>
      <c r="F11" s="102">
        <v>720</v>
      </c>
      <c r="G11" s="101">
        <v>33040812.919999994</v>
      </c>
      <c r="H11" s="102">
        <v>707</v>
      </c>
      <c r="I11" s="101">
        <v>33796242.109999985</v>
      </c>
      <c r="J11" s="102">
        <v>686</v>
      </c>
      <c r="K11" s="101">
        <v>29638211.329999994</v>
      </c>
      <c r="L11" s="102">
        <v>667</v>
      </c>
      <c r="M11" s="101">
        <v>29017568.029999994</v>
      </c>
    </row>
    <row r="12" spans="1:19" x14ac:dyDescent="0.3">
      <c r="A12" s="103" t="s">
        <v>1155</v>
      </c>
      <c r="B12" s="102">
        <v>609</v>
      </c>
      <c r="C12" s="101">
        <v>52120689.830000028</v>
      </c>
      <c r="D12" s="102">
        <v>593</v>
      </c>
      <c r="E12" s="101">
        <v>55272019.340000026</v>
      </c>
      <c r="F12" s="102">
        <v>592</v>
      </c>
      <c r="G12" s="101">
        <v>54116879.599999957</v>
      </c>
      <c r="H12" s="102">
        <v>596</v>
      </c>
      <c r="I12" s="101">
        <v>55770247.349999912</v>
      </c>
      <c r="J12" s="102">
        <v>611</v>
      </c>
      <c r="K12" s="101">
        <v>49432736.319999985</v>
      </c>
      <c r="L12" s="102">
        <v>594</v>
      </c>
      <c r="M12" s="101">
        <v>52759724.059999913</v>
      </c>
    </row>
    <row r="13" spans="1:19" x14ac:dyDescent="0.3">
      <c r="A13" s="103" t="s">
        <v>1156</v>
      </c>
      <c r="B13" s="102">
        <v>652</v>
      </c>
      <c r="C13" s="101">
        <v>37814389.709999926</v>
      </c>
      <c r="D13" s="102">
        <v>668</v>
      </c>
      <c r="E13" s="101">
        <v>41406678.420000114</v>
      </c>
      <c r="F13" s="102">
        <v>688</v>
      </c>
      <c r="G13" s="101">
        <v>44487501.289999984</v>
      </c>
      <c r="H13" s="102">
        <v>723</v>
      </c>
      <c r="I13" s="101">
        <v>44099372.950000033</v>
      </c>
      <c r="J13" s="102">
        <v>739</v>
      </c>
      <c r="K13" s="101">
        <v>42833581.409999877</v>
      </c>
      <c r="L13" s="102">
        <v>755</v>
      </c>
      <c r="M13" s="101">
        <v>43576051.819999903</v>
      </c>
    </row>
    <row r="14" spans="1:19" x14ac:dyDescent="0.3">
      <c r="A14" s="103" t="s">
        <v>1157</v>
      </c>
      <c r="B14" s="102">
        <v>386</v>
      </c>
      <c r="C14" s="101">
        <v>21652385.500000048</v>
      </c>
      <c r="D14" s="102">
        <v>389</v>
      </c>
      <c r="E14" s="101">
        <v>22907538.540000044</v>
      </c>
      <c r="F14" s="102">
        <v>394</v>
      </c>
      <c r="G14" s="101">
        <v>24611458.529999986</v>
      </c>
      <c r="H14" s="102">
        <v>399</v>
      </c>
      <c r="I14" s="101">
        <v>25470248.889999986</v>
      </c>
      <c r="J14" s="102">
        <v>396</v>
      </c>
      <c r="K14" s="101">
        <v>22361315.000000004</v>
      </c>
      <c r="L14" s="102">
        <v>383</v>
      </c>
      <c r="M14" s="101">
        <v>23232431.059999995</v>
      </c>
    </row>
    <row r="15" spans="1:19" x14ac:dyDescent="0.3">
      <c r="A15" s="103" t="s">
        <v>1158</v>
      </c>
      <c r="B15" s="102">
        <v>430</v>
      </c>
      <c r="C15" s="101">
        <v>30785647.92999994</v>
      </c>
      <c r="D15" s="102">
        <v>422</v>
      </c>
      <c r="E15" s="101">
        <v>30847055.850000042</v>
      </c>
      <c r="F15" s="102">
        <v>428</v>
      </c>
      <c r="G15" s="101">
        <v>31673416.720000006</v>
      </c>
      <c r="H15" s="102">
        <v>432</v>
      </c>
      <c r="I15" s="101">
        <v>32274022.819999937</v>
      </c>
      <c r="J15" s="102">
        <v>427</v>
      </c>
      <c r="K15" s="101">
        <v>27767923.39999998</v>
      </c>
      <c r="L15" s="102">
        <v>407</v>
      </c>
      <c r="M15" s="101">
        <v>26870564.919999972</v>
      </c>
    </row>
    <row r="16" spans="1:19" x14ac:dyDescent="0.3">
      <c r="A16" s="103" t="s">
        <v>1159</v>
      </c>
      <c r="B16" s="102">
        <v>455</v>
      </c>
      <c r="C16" s="101">
        <v>41229701.160000019</v>
      </c>
      <c r="D16" s="102">
        <v>453</v>
      </c>
      <c r="E16" s="101">
        <v>41681952.720000096</v>
      </c>
      <c r="F16" s="102">
        <v>446</v>
      </c>
      <c r="G16" s="101">
        <v>43394020.399999887</v>
      </c>
      <c r="H16" s="102">
        <v>439</v>
      </c>
      <c r="I16" s="101">
        <v>42054170.000000045</v>
      </c>
      <c r="J16" s="102">
        <v>439</v>
      </c>
      <c r="K16" s="101">
        <v>41202230.650000043</v>
      </c>
      <c r="L16" s="102">
        <v>441</v>
      </c>
      <c r="M16" s="101">
        <v>41921173.820000008</v>
      </c>
    </row>
    <row r="17" spans="1:13" x14ac:dyDescent="0.3">
      <c r="A17" s="103" t="s">
        <v>1160</v>
      </c>
      <c r="B17" s="102">
        <v>755</v>
      </c>
      <c r="C17" s="101">
        <v>127601397.62999959</v>
      </c>
      <c r="D17" s="102">
        <v>758</v>
      </c>
      <c r="E17" s="101">
        <v>132450711.0500005</v>
      </c>
      <c r="F17" s="102">
        <v>757</v>
      </c>
      <c r="G17" s="101">
        <v>132441857.70000032</v>
      </c>
      <c r="H17" s="102">
        <v>752</v>
      </c>
      <c r="I17" s="101">
        <v>132279010.49000004</v>
      </c>
      <c r="J17" s="102">
        <v>749</v>
      </c>
      <c r="K17" s="101">
        <v>123304021.94000015</v>
      </c>
      <c r="L17" s="102">
        <v>742</v>
      </c>
      <c r="M17" s="101">
        <v>124001556.42999998</v>
      </c>
    </row>
    <row r="18" spans="1:13" x14ac:dyDescent="0.3">
      <c r="A18" s="103" t="s">
        <v>1161</v>
      </c>
      <c r="B18" s="102">
        <v>76</v>
      </c>
      <c r="C18" s="101">
        <v>16345000.739999995</v>
      </c>
      <c r="D18" s="102">
        <v>71</v>
      </c>
      <c r="E18" s="101">
        <v>15715865.369999997</v>
      </c>
      <c r="F18" s="102">
        <v>65</v>
      </c>
      <c r="G18" s="101">
        <v>14881959.289999992</v>
      </c>
      <c r="H18" s="102">
        <v>64</v>
      </c>
      <c r="I18" s="101">
        <v>13960435.219999997</v>
      </c>
      <c r="J18" s="102">
        <v>62</v>
      </c>
      <c r="K18" s="101">
        <v>13439893.209999999</v>
      </c>
      <c r="L18" s="102">
        <v>60</v>
      </c>
      <c r="M18" s="101">
        <v>12749575.450000001</v>
      </c>
    </row>
    <row r="19" spans="1:13" x14ac:dyDescent="0.3">
      <c r="A19" s="103" t="s">
        <v>1162</v>
      </c>
      <c r="B19" s="102">
        <v>636</v>
      </c>
      <c r="C19" s="101">
        <v>41187693.669999912</v>
      </c>
      <c r="D19" s="102">
        <v>642</v>
      </c>
      <c r="E19" s="101">
        <v>41529760.890000045</v>
      </c>
      <c r="F19" s="102">
        <v>619</v>
      </c>
      <c r="G19" s="101">
        <v>42559051.909999989</v>
      </c>
      <c r="H19" s="102">
        <v>635</v>
      </c>
      <c r="I19" s="101">
        <v>44458224.899999909</v>
      </c>
      <c r="J19" s="102">
        <v>642</v>
      </c>
      <c r="K19" s="101">
        <v>43572387.23999998</v>
      </c>
      <c r="L19" s="102">
        <v>649</v>
      </c>
      <c r="M19" s="101">
        <v>43197588.36999996</v>
      </c>
    </row>
    <row r="20" spans="1:13" x14ac:dyDescent="0.3">
      <c r="A20" s="103" t="s">
        <v>1163</v>
      </c>
      <c r="B20" s="102">
        <v>685</v>
      </c>
      <c r="C20" s="101">
        <v>27406336.560000032</v>
      </c>
      <c r="D20" s="102">
        <v>687</v>
      </c>
      <c r="E20" s="101">
        <v>29697011.230000079</v>
      </c>
      <c r="F20" s="102">
        <v>712</v>
      </c>
      <c r="G20" s="101">
        <v>34460439.360000037</v>
      </c>
      <c r="H20" s="102">
        <v>763</v>
      </c>
      <c r="I20" s="101">
        <v>39158367.46000006</v>
      </c>
      <c r="J20" s="102">
        <v>805</v>
      </c>
      <c r="K20" s="101">
        <v>37872733.989999957</v>
      </c>
      <c r="L20" s="102">
        <v>818</v>
      </c>
      <c r="M20" s="101">
        <v>40304974.409999959</v>
      </c>
    </row>
    <row r="21" spans="1:13" x14ac:dyDescent="0.3">
      <c r="A21" s="103" t="s">
        <v>1164</v>
      </c>
      <c r="B21" s="102">
        <v>251</v>
      </c>
      <c r="C21" s="101">
        <v>16542559.670000026</v>
      </c>
      <c r="D21" s="102">
        <v>259</v>
      </c>
      <c r="E21" s="101">
        <v>17975109.370000012</v>
      </c>
      <c r="F21" s="102">
        <v>249</v>
      </c>
      <c r="G21" s="101">
        <v>18786547.619999994</v>
      </c>
      <c r="H21" s="102">
        <v>251</v>
      </c>
      <c r="I21" s="101">
        <v>19272921.949999999</v>
      </c>
      <c r="J21" s="102">
        <v>248</v>
      </c>
      <c r="K21" s="101">
        <v>17838251.440000001</v>
      </c>
      <c r="L21" s="102">
        <v>228</v>
      </c>
      <c r="M21" s="101">
        <v>15656625.110000003</v>
      </c>
    </row>
    <row r="22" spans="1:13" x14ac:dyDescent="0.3">
      <c r="A22" s="103" t="s">
        <v>1165</v>
      </c>
      <c r="B22" s="102">
        <v>604</v>
      </c>
      <c r="C22" s="101">
        <v>36849220.869999923</v>
      </c>
      <c r="D22" s="102">
        <v>615</v>
      </c>
      <c r="E22" s="101">
        <v>38649684.030000098</v>
      </c>
      <c r="F22" s="102">
        <v>596</v>
      </c>
      <c r="G22" s="101">
        <v>41849734.710000023</v>
      </c>
      <c r="H22" s="102">
        <v>609</v>
      </c>
      <c r="I22" s="101">
        <v>42815102.85999997</v>
      </c>
      <c r="J22" s="102">
        <v>619</v>
      </c>
      <c r="K22" s="101">
        <v>39488900.900000006</v>
      </c>
      <c r="L22" s="102">
        <v>631</v>
      </c>
      <c r="M22" s="101">
        <v>39384603.079999961</v>
      </c>
    </row>
    <row r="23" spans="1:13" x14ac:dyDescent="0.3">
      <c r="A23" s="103" t="s">
        <v>1166</v>
      </c>
      <c r="B23" s="102">
        <v>2157</v>
      </c>
      <c r="C23" s="101">
        <v>180104262.51000115</v>
      </c>
      <c r="D23" s="102">
        <v>2244</v>
      </c>
      <c r="E23" s="101">
        <v>190284435.05000111</v>
      </c>
      <c r="F23" s="102">
        <v>2233</v>
      </c>
      <c r="G23" s="101">
        <v>198411419.11000159</v>
      </c>
      <c r="H23" s="102">
        <v>2254</v>
      </c>
      <c r="I23" s="101">
        <v>197948858.46000254</v>
      </c>
      <c r="J23" s="102">
        <v>2294</v>
      </c>
      <c r="K23" s="101">
        <v>186652247.23000142</v>
      </c>
      <c r="L23" s="102">
        <v>2321</v>
      </c>
      <c r="M23" s="101">
        <v>189278727.97000277</v>
      </c>
    </row>
    <row r="24" spans="1:13" x14ac:dyDescent="0.3">
      <c r="A24" s="103" t="s">
        <v>1167</v>
      </c>
      <c r="B24" s="102">
        <v>3375</v>
      </c>
      <c r="C24" s="101">
        <v>180600330.75000232</v>
      </c>
      <c r="D24" s="102">
        <v>3513</v>
      </c>
      <c r="E24" s="101">
        <v>195854203.41999978</v>
      </c>
      <c r="F24" s="102">
        <v>3575</v>
      </c>
      <c r="G24" s="101">
        <v>210660855.70000166</v>
      </c>
      <c r="H24" s="102">
        <v>3653</v>
      </c>
      <c r="I24" s="101">
        <v>211853115.90000221</v>
      </c>
      <c r="J24" s="102">
        <v>3698</v>
      </c>
      <c r="K24" s="101">
        <v>194250892.42000157</v>
      </c>
      <c r="L24" s="102">
        <v>3691</v>
      </c>
      <c r="M24" s="101">
        <v>196280982.58000273</v>
      </c>
    </row>
    <row r="25" spans="1:13" x14ac:dyDescent="0.3">
      <c r="A25" s="103" t="s">
        <v>1168</v>
      </c>
      <c r="B25" s="102">
        <v>837</v>
      </c>
      <c r="C25" s="101">
        <v>29417350.669999972</v>
      </c>
      <c r="D25" s="102">
        <v>860</v>
      </c>
      <c r="E25" s="101">
        <v>30809664.420000132</v>
      </c>
      <c r="F25" s="102">
        <v>852</v>
      </c>
      <c r="G25" s="101">
        <v>32947342.780000001</v>
      </c>
      <c r="H25" s="102">
        <v>864</v>
      </c>
      <c r="I25" s="101">
        <v>35552694.369999975</v>
      </c>
      <c r="J25" s="102">
        <v>882</v>
      </c>
      <c r="K25" s="101">
        <v>32561734.139999956</v>
      </c>
      <c r="L25" s="102">
        <v>875</v>
      </c>
      <c r="M25" s="101">
        <v>32864697.889999986</v>
      </c>
    </row>
    <row r="26" spans="1:13" x14ac:dyDescent="0.3">
      <c r="A26" s="103" t="s">
        <v>1169</v>
      </c>
      <c r="B26" s="102">
        <v>699</v>
      </c>
      <c r="C26" s="101">
        <v>40455363.199999861</v>
      </c>
      <c r="D26" s="102">
        <v>707</v>
      </c>
      <c r="E26" s="101">
        <v>44079414.320000038</v>
      </c>
      <c r="F26" s="102">
        <v>662</v>
      </c>
      <c r="G26" s="101">
        <v>47624865.700000003</v>
      </c>
      <c r="H26" s="102">
        <v>665</v>
      </c>
      <c r="I26" s="101">
        <v>50117118.17999988</v>
      </c>
      <c r="J26" s="102">
        <v>656</v>
      </c>
      <c r="K26" s="101">
        <v>47185481.229999989</v>
      </c>
      <c r="L26" s="102">
        <v>661</v>
      </c>
      <c r="M26" s="101">
        <v>48947406.969999902</v>
      </c>
    </row>
    <row r="27" spans="1:13" x14ac:dyDescent="0.3">
      <c r="A27" s="103" t="s">
        <v>1170</v>
      </c>
      <c r="B27" s="102">
        <v>1140</v>
      </c>
      <c r="C27" s="101">
        <v>71571670.92999962</v>
      </c>
      <c r="D27" s="102">
        <v>1139</v>
      </c>
      <c r="E27" s="101">
        <v>71066033.97999987</v>
      </c>
      <c r="F27" s="102">
        <v>1112</v>
      </c>
      <c r="G27" s="101">
        <v>74363076.979999825</v>
      </c>
      <c r="H27" s="102">
        <v>1122</v>
      </c>
      <c r="I27" s="101">
        <v>74210065.379999906</v>
      </c>
      <c r="J27" s="102">
        <v>1148</v>
      </c>
      <c r="K27" s="101">
        <v>69775318.529999912</v>
      </c>
      <c r="L27" s="102">
        <v>1148</v>
      </c>
      <c r="M27" s="101">
        <v>71937000.44999966</v>
      </c>
    </row>
    <row r="28" spans="1:13" x14ac:dyDescent="0.3">
      <c r="A28" s="103" t="s">
        <v>1171</v>
      </c>
      <c r="B28" s="102">
        <v>372</v>
      </c>
      <c r="C28" s="101">
        <v>20161506.440000035</v>
      </c>
      <c r="D28" s="102">
        <v>401</v>
      </c>
      <c r="E28" s="101">
        <v>22257119.650000043</v>
      </c>
      <c r="F28" s="102">
        <v>391</v>
      </c>
      <c r="G28" s="101">
        <v>23371854.999999985</v>
      </c>
      <c r="H28" s="102">
        <v>376</v>
      </c>
      <c r="I28" s="101">
        <v>24220587.029999997</v>
      </c>
      <c r="J28" s="102">
        <v>397</v>
      </c>
      <c r="K28" s="101">
        <v>22526715.91</v>
      </c>
      <c r="L28" s="102">
        <v>396</v>
      </c>
      <c r="M28" s="101">
        <v>22607950.369999997</v>
      </c>
    </row>
    <row r="29" spans="1:13" x14ac:dyDescent="0.3">
      <c r="A29" s="103" t="s">
        <v>1172</v>
      </c>
      <c r="B29" s="102">
        <v>547</v>
      </c>
      <c r="C29" s="101">
        <v>34625507.869999923</v>
      </c>
      <c r="D29" s="102">
        <v>569</v>
      </c>
      <c r="E29" s="101">
        <v>35688898.260000095</v>
      </c>
      <c r="F29" s="102">
        <v>559</v>
      </c>
      <c r="G29" s="101">
        <v>36915543.670000017</v>
      </c>
      <c r="H29" s="102">
        <v>570</v>
      </c>
      <c r="I29" s="101">
        <v>37145665.18999999</v>
      </c>
      <c r="J29" s="102">
        <v>591</v>
      </c>
      <c r="K29" s="101">
        <v>34342493.360000014</v>
      </c>
      <c r="L29" s="102">
        <v>596</v>
      </c>
      <c r="M29" s="101">
        <v>35051715.269999988</v>
      </c>
    </row>
    <row r="30" spans="1:13" x14ac:dyDescent="0.3">
      <c r="A30" s="100" t="s">
        <v>210</v>
      </c>
      <c r="B30" s="99">
        <v>16676</v>
      </c>
      <c r="C30" s="98">
        <v>1122235296.1300926</v>
      </c>
      <c r="D30" s="99">
        <v>17003</v>
      </c>
      <c r="E30" s="98">
        <v>1182191786.9799674</v>
      </c>
      <c r="F30" s="99">
        <v>16976</v>
      </c>
      <c r="G30" s="98">
        <v>1240425174.4999764</v>
      </c>
      <c r="H30" s="99">
        <v>17260</v>
      </c>
      <c r="I30" s="98">
        <v>1261642022.0499403</v>
      </c>
      <c r="J30" s="99">
        <v>17498</v>
      </c>
      <c r="K30" s="98">
        <v>1176511762.5199723</v>
      </c>
      <c r="L30" s="99">
        <v>17499</v>
      </c>
      <c r="M30" s="98">
        <v>1189840306.8799796</v>
      </c>
    </row>
    <row r="32" spans="1:13" x14ac:dyDescent="0.3">
      <c r="A32" t="s">
        <v>634</v>
      </c>
    </row>
  </sheetData>
  <sheetProtection algorithmName="SHA-512" hashValue="FGFSGUZ5nu/8gq5Zw0UTzktytZJPLobH8pne8uNDSDaePMdTQKBq5O7SQ3eaIscgwUeP5ghXxTVjcBS7zruo5g==" saltValue="4xLW/Qtgx4w0Dx+21UgkWQ==" spinCount="100000" sheet="1" objects="1" scenarios="1"/>
  <mergeCells count="12">
    <mergeCell ref="L8:M8"/>
    <mergeCell ref="A1:M1"/>
    <mergeCell ref="A2:M2"/>
    <mergeCell ref="A3:M3"/>
    <mergeCell ref="A4:M4"/>
    <mergeCell ref="A5:M5"/>
    <mergeCell ref="B7:M7"/>
    <mergeCell ref="B8:C8"/>
    <mergeCell ref="D8:E8"/>
    <mergeCell ref="F8:G8"/>
    <mergeCell ref="H8:I8"/>
    <mergeCell ref="J8:K8"/>
  </mergeCells>
  <printOptions horizontalCentered="1"/>
  <pageMargins left="0.25" right="0.25" top="0.75" bottom="0.75" header="0.3" footer="0.3"/>
  <pageSetup scale="92" fitToHeight="10" orientation="landscape" r:id="rId1"/>
  <headerFooter>
    <oddFooter>Page &amp;P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D478-EFE2-48E9-91F8-39711E36D35B}">
  <sheetPr>
    <pageSetUpPr fitToPage="1"/>
  </sheetPr>
  <dimension ref="A1:M76"/>
  <sheetViews>
    <sheetView workbookViewId="0">
      <selection activeCell="A12" sqref="A12"/>
    </sheetView>
  </sheetViews>
  <sheetFormatPr defaultRowHeight="14.4" x14ac:dyDescent="0.3"/>
  <cols>
    <col min="1" max="1" width="42.5546875" bestFit="1" customWidth="1"/>
    <col min="2" max="12" width="7.109375" customWidth="1"/>
    <col min="13" max="13" width="5.21875" bestFit="1" customWidth="1"/>
  </cols>
  <sheetData>
    <row r="1" spans="1:13" ht="22.8" x14ac:dyDescent="0.4">
      <c r="A1" s="162" t="s">
        <v>1152</v>
      </c>
      <c r="B1" s="162"/>
      <c r="C1" s="162"/>
      <c r="D1" s="162"/>
      <c r="E1" s="162"/>
      <c r="F1" s="162"/>
      <c r="G1" s="162"/>
      <c r="H1" s="162"/>
      <c r="I1" s="162"/>
      <c r="J1" s="162"/>
      <c r="K1" s="162"/>
      <c r="L1" s="162"/>
      <c r="M1" s="162"/>
    </row>
    <row r="2" spans="1:13" ht="22.8" customHeight="1" x14ac:dyDescent="0.4">
      <c r="A2" s="162" t="s">
        <v>1108</v>
      </c>
      <c r="B2" s="162"/>
      <c r="C2" s="162"/>
      <c r="D2" s="162"/>
      <c r="E2" s="162"/>
      <c r="F2" s="162"/>
      <c r="G2" s="162"/>
      <c r="H2" s="162"/>
      <c r="I2" s="162"/>
      <c r="J2" s="162"/>
      <c r="K2" s="162"/>
      <c r="L2" s="162"/>
      <c r="M2" s="162"/>
    </row>
    <row r="3" spans="1:13" ht="22.8" customHeight="1" x14ac:dyDescent="0.4">
      <c r="A3" s="162" t="s">
        <v>133</v>
      </c>
      <c r="B3" s="162"/>
      <c r="C3" s="162"/>
      <c r="D3" s="162"/>
      <c r="E3" s="162"/>
      <c r="F3" s="162"/>
      <c r="G3" s="162"/>
      <c r="H3" s="162"/>
      <c r="I3" s="162"/>
      <c r="J3" s="162"/>
      <c r="K3" s="162"/>
      <c r="L3" s="162"/>
      <c r="M3" s="162"/>
    </row>
    <row r="4" spans="1:13" ht="22.8" customHeight="1" x14ac:dyDescent="0.4">
      <c r="A4" s="162" t="s">
        <v>1107</v>
      </c>
      <c r="B4" s="162"/>
      <c r="C4" s="162"/>
      <c r="D4" s="162"/>
      <c r="E4" s="162"/>
      <c r="F4" s="162"/>
      <c r="G4" s="162"/>
      <c r="H4" s="162"/>
      <c r="I4" s="162"/>
      <c r="J4" s="162"/>
      <c r="K4" s="162"/>
      <c r="L4" s="162"/>
      <c r="M4" s="162"/>
    </row>
    <row r="5" spans="1:13" ht="22.8" customHeight="1" x14ac:dyDescent="0.4">
      <c r="A5" s="162" t="s">
        <v>713</v>
      </c>
      <c r="B5" s="162"/>
      <c r="C5" s="162"/>
      <c r="D5" s="162"/>
      <c r="E5" s="162"/>
      <c r="F5" s="162"/>
      <c r="G5" s="162"/>
      <c r="H5" s="162"/>
      <c r="I5" s="162"/>
      <c r="J5" s="162"/>
      <c r="K5" s="162"/>
      <c r="L5" s="162"/>
      <c r="M5" s="162"/>
    </row>
    <row r="6" spans="1:13" x14ac:dyDescent="0.3">
      <c r="A6" s="200" t="s">
        <v>1106</v>
      </c>
      <c r="B6" s="200"/>
      <c r="C6" s="200"/>
      <c r="D6" s="200"/>
      <c r="E6" s="200"/>
      <c r="F6" s="200"/>
      <c r="G6" s="200"/>
      <c r="H6" s="200"/>
      <c r="I6" s="200"/>
      <c r="J6" s="200"/>
      <c r="K6" s="200"/>
      <c r="L6" s="200"/>
      <c r="M6" s="200"/>
    </row>
    <row r="8" spans="1:13" s="33" customFormat="1" x14ac:dyDescent="0.3">
      <c r="A8" s="51"/>
      <c r="B8" s="199" t="s">
        <v>1105</v>
      </c>
      <c r="C8" s="199"/>
      <c r="D8" s="199"/>
      <c r="E8" s="199"/>
      <c r="F8" s="199"/>
      <c r="G8" s="199"/>
      <c r="H8" s="199"/>
      <c r="I8" s="199"/>
      <c r="J8" s="199"/>
      <c r="K8" s="199"/>
      <c r="L8" s="199"/>
      <c r="M8" s="199"/>
    </row>
    <row r="9" spans="1:13" s="33" customFormat="1" ht="82.8" customHeight="1" x14ac:dyDescent="0.3">
      <c r="A9" s="106" t="s">
        <v>1104</v>
      </c>
      <c r="B9" s="109" t="s">
        <v>272</v>
      </c>
      <c r="C9" s="109" t="s">
        <v>273</v>
      </c>
      <c r="D9" s="109" t="s">
        <v>274</v>
      </c>
      <c r="E9" s="109" t="s">
        <v>275</v>
      </c>
      <c r="F9" s="109" t="s">
        <v>276</v>
      </c>
      <c r="G9" s="109" t="s">
        <v>277</v>
      </c>
      <c r="H9" s="109" t="s">
        <v>278</v>
      </c>
      <c r="I9" s="109" t="s">
        <v>279</v>
      </c>
      <c r="J9" s="109" t="s">
        <v>1103</v>
      </c>
      <c r="K9" s="109" t="s">
        <v>281</v>
      </c>
      <c r="L9" s="109" t="s">
        <v>282</v>
      </c>
      <c r="M9" s="109" t="s">
        <v>210</v>
      </c>
    </row>
    <row r="10" spans="1:13" x14ac:dyDescent="0.3">
      <c r="A10" s="103" t="s">
        <v>1091</v>
      </c>
      <c r="B10" s="30"/>
      <c r="C10" s="107">
        <v>110</v>
      </c>
      <c r="D10" s="107">
        <v>69</v>
      </c>
      <c r="E10" s="107">
        <v>212</v>
      </c>
      <c r="F10" s="30"/>
      <c r="G10" s="107">
        <v>58</v>
      </c>
      <c r="H10" s="107">
        <v>116</v>
      </c>
      <c r="I10" s="107">
        <v>34</v>
      </c>
      <c r="J10" s="107">
        <v>123</v>
      </c>
      <c r="K10" s="30"/>
      <c r="L10" s="30"/>
      <c r="M10" s="107">
        <v>530</v>
      </c>
    </row>
    <row r="11" spans="1:13" x14ac:dyDescent="0.3">
      <c r="A11" s="103" t="s">
        <v>1089</v>
      </c>
      <c r="B11" s="30"/>
      <c r="C11" s="107">
        <v>168</v>
      </c>
      <c r="D11" s="107">
        <v>262</v>
      </c>
      <c r="E11" s="107">
        <v>123</v>
      </c>
      <c r="F11" s="30"/>
      <c r="G11" s="107">
        <v>74</v>
      </c>
      <c r="H11" s="30"/>
      <c r="I11" s="107">
        <v>125</v>
      </c>
      <c r="J11" s="30"/>
      <c r="K11" s="30"/>
      <c r="L11" s="30"/>
      <c r="M11" s="107">
        <v>515</v>
      </c>
    </row>
    <row r="12" spans="1:13" x14ac:dyDescent="0.3">
      <c r="A12" s="103" t="s">
        <v>1084</v>
      </c>
      <c r="B12" s="30"/>
      <c r="C12" s="30"/>
      <c r="D12" s="30"/>
      <c r="E12" s="107">
        <v>770</v>
      </c>
      <c r="F12" s="30"/>
      <c r="G12" s="107">
        <v>43</v>
      </c>
      <c r="H12" s="107">
        <v>558</v>
      </c>
      <c r="I12" s="30"/>
      <c r="J12" s="30"/>
      <c r="K12" s="30"/>
      <c r="L12" s="30"/>
      <c r="M12" s="107">
        <v>906</v>
      </c>
    </row>
    <row r="13" spans="1:13" x14ac:dyDescent="0.3">
      <c r="A13" s="103" t="s">
        <v>1080</v>
      </c>
      <c r="B13" s="30"/>
      <c r="C13" s="30"/>
      <c r="D13" s="30"/>
      <c r="E13" s="107">
        <v>24</v>
      </c>
      <c r="F13" s="30"/>
      <c r="G13" s="30"/>
      <c r="H13" s="107">
        <v>30</v>
      </c>
      <c r="I13" s="30"/>
      <c r="J13" s="30"/>
      <c r="K13" s="30"/>
      <c r="L13" s="30"/>
      <c r="M13" s="107">
        <v>30</v>
      </c>
    </row>
    <row r="14" spans="1:13" x14ac:dyDescent="0.3">
      <c r="A14" s="103" t="s">
        <v>1072</v>
      </c>
      <c r="B14" s="30"/>
      <c r="C14" s="107">
        <v>103</v>
      </c>
      <c r="D14" s="107">
        <v>161</v>
      </c>
      <c r="E14" s="107">
        <v>74</v>
      </c>
      <c r="F14" s="30"/>
      <c r="G14" s="107">
        <v>79</v>
      </c>
      <c r="H14" s="30"/>
      <c r="I14" s="107">
        <v>131</v>
      </c>
      <c r="J14" s="30"/>
      <c r="K14" s="30"/>
      <c r="L14" s="30"/>
      <c r="M14" s="107">
        <v>319</v>
      </c>
    </row>
    <row r="15" spans="1:13" x14ac:dyDescent="0.3">
      <c r="A15" s="103" t="s">
        <v>1071</v>
      </c>
      <c r="B15" s="30"/>
      <c r="C15" s="107">
        <v>315</v>
      </c>
      <c r="D15" s="107">
        <v>433</v>
      </c>
      <c r="E15" s="107">
        <v>34</v>
      </c>
      <c r="F15" s="30"/>
      <c r="G15" s="107">
        <v>73</v>
      </c>
      <c r="H15" s="107">
        <v>35</v>
      </c>
      <c r="I15" s="107">
        <v>202</v>
      </c>
      <c r="J15" s="30"/>
      <c r="K15" s="30"/>
      <c r="L15" s="30"/>
      <c r="M15" s="107">
        <v>654</v>
      </c>
    </row>
    <row r="16" spans="1:13" x14ac:dyDescent="0.3">
      <c r="A16" s="103" t="s">
        <v>1069</v>
      </c>
      <c r="B16" s="30"/>
      <c r="C16" s="30"/>
      <c r="D16" s="30"/>
      <c r="E16" s="107">
        <v>149</v>
      </c>
      <c r="F16" s="30"/>
      <c r="G16" s="107">
        <v>113</v>
      </c>
      <c r="H16" s="30"/>
      <c r="I16" s="107">
        <v>39</v>
      </c>
      <c r="J16" s="30"/>
      <c r="K16" s="30"/>
      <c r="L16" s="30"/>
      <c r="M16" s="107">
        <v>273</v>
      </c>
    </row>
    <row r="17" spans="1:13" x14ac:dyDescent="0.3">
      <c r="A17" s="103" t="s">
        <v>1062</v>
      </c>
      <c r="B17" s="30"/>
      <c r="C17" s="30"/>
      <c r="D17" s="30"/>
      <c r="E17" s="30"/>
      <c r="F17" s="30"/>
      <c r="G17" s="30"/>
      <c r="H17" s="30"/>
      <c r="I17" s="107">
        <v>36</v>
      </c>
      <c r="J17" s="30"/>
      <c r="K17" s="30"/>
      <c r="L17" s="30"/>
      <c r="M17" s="107">
        <v>36</v>
      </c>
    </row>
    <row r="18" spans="1:13" x14ac:dyDescent="0.3">
      <c r="A18" s="103" t="s">
        <v>1053</v>
      </c>
      <c r="B18" s="30"/>
      <c r="C18" s="30"/>
      <c r="D18" s="30"/>
      <c r="E18" s="30"/>
      <c r="F18" s="107">
        <v>1474</v>
      </c>
      <c r="G18" s="30"/>
      <c r="H18" s="30"/>
      <c r="I18" s="30"/>
      <c r="J18" s="30"/>
      <c r="K18" s="30"/>
      <c r="L18" s="30"/>
      <c r="M18" s="107">
        <v>1474</v>
      </c>
    </row>
    <row r="19" spans="1:13" x14ac:dyDescent="0.3">
      <c r="A19" s="103" t="s">
        <v>1047</v>
      </c>
      <c r="B19" s="30"/>
      <c r="C19" s="107">
        <v>45</v>
      </c>
      <c r="D19" s="30"/>
      <c r="E19" s="107">
        <v>25</v>
      </c>
      <c r="F19" s="30"/>
      <c r="G19" s="30"/>
      <c r="H19" s="30"/>
      <c r="I19" s="30"/>
      <c r="J19" s="30"/>
      <c r="K19" s="30"/>
      <c r="L19" s="30"/>
      <c r="M19" s="107">
        <v>45</v>
      </c>
    </row>
    <row r="20" spans="1:13" x14ac:dyDescent="0.3">
      <c r="A20" s="103" t="s">
        <v>1044</v>
      </c>
      <c r="B20" s="30"/>
      <c r="C20" s="30"/>
      <c r="D20" s="30"/>
      <c r="E20" s="107">
        <v>34</v>
      </c>
      <c r="F20" s="30"/>
      <c r="G20" s="30"/>
      <c r="H20" s="30"/>
      <c r="I20" s="30"/>
      <c r="J20" s="30"/>
      <c r="K20" s="30"/>
      <c r="L20" s="30"/>
      <c r="M20" s="107">
        <v>34</v>
      </c>
    </row>
    <row r="21" spans="1:13" x14ac:dyDescent="0.3">
      <c r="A21" s="103" t="s">
        <v>1041</v>
      </c>
      <c r="B21" s="30"/>
      <c r="C21" s="30"/>
      <c r="D21" s="107">
        <v>29</v>
      </c>
      <c r="E21" s="107">
        <v>47</v>
      </c>
      <c r="F21" s="30"/>
      <c r="G21" s="107">
        <v>61</v>
      </c>
      <c r="H21" s="30"/>
      <c r="I21" s="30"/>
      <c r="J21" s="30"/>
      <c r="K21" s="30"/>
      <c r="L21" s="30"/>
      <c r="M21" s="107">
        <v>92</v>
      </c>
    </row>
    <row r="22" spans="1:13" x14ac:dyDescent="0.3">
      <c r="A22" s="103" t="s">
        <v>1035</v>
      </c>
      <c r="B22" s="30"/>
      <c r="C22" s="30"/>
      <c r="D22" s="30"/>
      <c r="E22" s="107">
        <v>80</v>
      </c>
      <c r="F22" s="30"/>
      <c r="G22" s="107">
        <v>28</v>
      </c>
      <c r="H22" s="107">
        <v>115</v>
      </c>
      <c r="I22" s="30"/>
      <c r="J22" s="30"/>
      <c r="K22" s="30"/>
      <c r="L22" s="30"/>
      <c r="M22" s="107">
        <v>149</v>
      </c>
    </row>
    <row r="23" spans="1:13" x14ac:dyDescent="0.3">
      <c r="A23" s="103" t="s">
        <v>1031</v>
      </c>
      <c r="B23" s="30"/>
      <c r="C23" s="30"/>
      <c r="D23" s="30"/>
      <c r="E23" s="30"/>
      <c r="F23" s="30"/>
      <c r="G23" s="30"/>
      <c r="H23" s="30"/>
      <c r="I23" s="107">
        <v>113</v>
      </c>
      <c r="J23" s="30"/>
      <c r="K23" s="30"/>
      <c r="L23" s="30"/>
      <c r="M23" s="107">
        <v>113</v>
      </c>
    </row>
    <row r="24" spans="1:13" x14ac:dyDescent="0.3">
      <c r="A24" s="103" t="s">
        <v>1020</v>
      </c>
      <c r="B24" s="30"/>
      <c r="C24" s="107">
        <v>131</v>
      </c>
      <c r="D24" s="107">
        <v>152</v>
      </c>
      <c r="E24" s="107">
        <v>231</v>
      </c>
      <c r="F24" s="30"/>
      <c r="G24" s="107">
        <v>91</v>
      </c>
      <c r="H24" s="107">
        <v>459</v>
      </c>
      <c r="I24" s="107">
        <v>56</v>
      </c>
      <c r="J24" s="30"/>
      <c r="K24" s="30"/>
      <c r="L24" s="30"/>
      <c r="M24" s="107">
        <v>636</v>
      </c>
    </row>
    <row r="25" spans="1:13" x14ac:dyDescent="0.3">
      <c r="A25" s="103" t="s">
        <v>1019</v>
      </c>
      <c r="B25" s="30"/>
      <c r="C25" s="30"/>
      <c r="D25" s="30"/>
      <c r="E25" s="30"/>
      <c r="F25" s="30"/>
      <c r="G25" s="30"/>
      <c r="H25" s="30"/>
      <c r="I25" s="107">
        <v>28</v>
      </c>
      <c r="J25" s="30"/>
      <c r="K25" s="30"/>
      <c r="L25" s="30"/>
      <c r="M25" s="107">
        <v>28</v>
      </c>
    </row>
    <row r="26" spans="1:13" x14ac:dyDescent="0.3">
      <c r="A26" s="103" t="s">
        <v>1012</v>
      </c>
      <c r="B26" s="30"/>
      <c r="C26" s="107">
        <v>58</v>
      </c>
      <c r="D26" s="107">
        <v>72</v>
      </c>
      <c r="E26" s="107">
        <v>34</v>
      </c>
      <c r="F26" s="30"/>
      <c r="G26" s="30"/>
      <c r="H26" s="30"/>
      <c r="I26" s="107">
        <v>192</v>
      </c>
      <c r="J26" s="30"/>
      <c r="K26" s="30"/>
      <c r="L26" s="30"/>
      <c r="M26" s="107">
        <v>288</v>
      </c>
    </row>
    <row r="27" spans="1:13" x14ac:dyDescent="0.3">
      <c r="A27" s="103" t="s">
        <v>997</v>
      </c>
      <c r="B27" s="30"/>
      <c r="C27" s="107">
        <v>53</v>
      </c>
      <c r="D27" s="107">
        <v>114</v>
      </c>
      <c r="E27" s="107">
        <v>36</v>
      </c>
      <c r="F27" s="30"/>
      <c r="G27" s="30"/>
      <c r="H27" s="30"/>
      <c r="I27" s="107">
        <v>23</v>
      </c>
      <c r="J27" s="30"/>
      <c r="K27" s="30"/>
      <c r="L27" s="30"/>
      <c r="M27" s="107">
        <v>146</v>
      </c>
    </row>
    <row r="28" spans="1:13" x14ac:dyDescent="0.3">
      <c r="A28" s="103" t="s">
        <v>996</v>
      </c>
      <c r="B28" s="30"/>
      <c r="C28" s="30"/>
      <c r="D28" s="30"/>
      <c r="E28" s="107">
        <v>24</v>
      </c>
      <c r="F28" s="30"/>
      <c r="G28" s="30"/>
      <c r="H28" s="30"/>
      <c r="I28" s="30"/>
      <c r="J28" s="30"/>
      <c r="K28" s="30"/>
      <c r="L28" s="30"/>
      <c r="M28" s="107">
        <v>24</v>
      </c>
    </row>
    <row r="29" spans="1:13" x14ac:dyDescent="0.3">
      <c r="A29" s="103" t="s">
        <v>992</v>
      </c>
      <c r="B29" s="30"/>
      <c r="C29" s="30"/>
      <c r="D29" s="107">
        <v>60</v>
      </c>
      <c r="E29" s="107">
        <v>144</v>
      </c>
      <c r="F29" s="30"/>
      <c r="G29" s="107">
        <v>142</v>
      </c>
      <c r="H29" s="107">
        <v>283</v>
      </c>
      <c r="I29" s="107">
        <v>32</v>
      </c>
      <c r="J29" s="30"/>
      <c r="K29" s="30"/>
      <c r="L29" s="30"/>
      <c r="M29" s="107">
        <v>380</v>
      </c>
    </row>
    <row r="30" spans="1:13" x14ac:dyDescent="0.3">
      <c r="A30" s="103" t="s">
        <v>991</v>
      </c>
      <c r="B30" s="30"/>
      <c r="C30" s="30"/>
      <c r="D30" s="107">
        <v>37</v>
      </c>
      <c r="E30" s="30"/>
      <c r="F30" s="30"/>
      <c r="G30" s="30"/>
      <c r="H30" s="30"/>
      <c r="I30" s="30"/>
      <c r="J30" s="30"/>
      <c r="K30" s="30"/>
      <c r="L30" s="30"/>
      <c r="M30" s="107">
        <v>37</v>
      </c>
    </row>
    <row r="31" spans="1:13" x14ac:dyDescent="0.3">
      <c r="A31" s="103" t="s">
        <v>983</v>
      </c>
      <c r="B31" s="30"/>
      <c r="C31" s="30"/>
      <c r="D31" s="30"/>
      <c r="E31" s="30"/>
      <c r="F31" s="30"/>
      <c r="G31" s="107">
        <v>122</v>
      </c>
      <c r="H31" s="30"/>
      <c r="I31" s="30"/>
      <c r="J31" s="30"/>
      <c r="K31" s="30"/>
      <c r="L31" s="30"/>
      <c r="M31" s="107">
        <v>122</v>
      </c>
    </row>
    <row r="32" spans="1:13" x14ac:dyDescent="0.3">
      <c r="A32" s="103" t="s">
        <v>980</v>
      </c>
      <c r="B32" s="30"/>
      <c r="C32" s="30"/>
      <c r="D32" s="30"/>
      <c r="E32" s="107">
        <v>72</v>
      </c>
      <c r="F32" s="30"/>
      <c r="G32" s="107">
        <v>50</v>
      </c>
      <c r="H32" s="107">
        <v>144</v>
      </c>
      <c r="I32" s="30"/>
      <c r="J32" s="30"/>
      <c r="K32" s="30"/>
      <c r="L32" s="30"/>
      <c r="M32" s="107">
        <v>158</v>
      </c>
    </row>
    <row r="33" spans="1:13" x14ac:dyDescent="0.3">
      <c r="A33" s="103" t="s">
        <v>976</v>
      </c>
      <c r="B33" s="30"/>
      <c r="C33" s="30"/>
      <c r="D33" s="30"/>
      <c r="E33" s="107">
        <v>320</v>
      </c>
      <c r="F33" s="30"/>
      <c r="G33" s="107">
        <v>259</v>
      </c>
      <c r="H33" s="107">
        <v>271</v>
      </c>
      <c r="I33" s="107">
        <v>63</v>
      </c>
      <c r="J33" s="30"/>
      <c r="K33" s="30"/>
      <c r="L33" s="30"/>
      <c r="M33" s="107">
        <v>647</v>
      </c>
    </row>
    <row r="34" spans="1:13" x14ac:dyDescent="0.3">
      <c r="A34" s="103" t="s">
        <v>974</v>
      </c>
      <c r="B34" s="30"/>
      <c r="C34" s="30"/>
      <c r="D34" s="30"/>
      <c r="E34" s="107">
        <v>21</v>
      </c>
      <c r="F34" s="30"/>
      <c r="G34" s="30"/>
      <c r="H34" s="30"/>
      <c r="I34" s="30"/>
      <c r="J34" s="30"/>
      <c r="K34" s="30"/>
      <c r="L34" s="30"/>
      <c r="M34" s="107">
        <v>21</v>
      </c>
    </row>
    <row r="35" spans="1:13" x14ac:dyDescent="0.3">
      <c r="A35" s="103" t="s">
        <v>972</v>
      </c>
      <c r="B35" s="30"/>
      <c r="C35" s="107">
        <v>47</v>
      </c>
      <c r="D35" s="30"/>
      <c r="E35" s="30"/>
      <c r="F35" s="30"/>
      <c r="G35" s="30"/>
      <c r="H35" s="30"/>
      <c r="I35" s="30"/>
      <c r="J35" s="30"/>
      <c r="K35" s="30"/>
      <c r="L35" s="30"/>
      <c r="M35" s="107">
        <v>47</v>
      </c>
    </row>
    <row r="36" spans="1:13" x14ac:dyDescent="0.3">
      <c r="A36" s="103" t="s">
        <v>945</v>
      </c>
      <c r="B36" s="30"/>
      <c r="C36" s="107">
        <v>72</v>
      </c>
      <c r="D36" s="107">
        <v>30</v>
      </c>
      <c r="E36" s="107">
        <v>45</v>
      </c>
      <c r="F36" s="30"/>
      <c r="G36" s="107">
        <v>72</v>
      </c>
      <c r="H36" s="107">
        <v>61</v>
      </c>
      <c r="I36" s="30"/>
      <c r="J36" s="30"/>
      <c r="K36" s="30"/>
      <c r="L36" s="30"/>
      <c r="M36" s="107">
        <v>189</v>
      </c>
    </row>
    <row r="37" spans="1:13" x14ac:dyDescent="0.3">
      <c r="A37" s="103" t="s">
        <v>943</v>
      </c>
      <c r="B37" s="30"/>
      <c r="C37" s="30"/>
      <c r="D37" s="107">
        <v>46</v>
      </c>
      <c r="E37" s="30"/>
      <c r="F37" s="30"/>
      <c r="G37" s="107">
        <v>33</v>
      </c>
      <c r="H37" s="30"/>
      <c r="I37" s="30"/>
      <c r="J37" s="30"/>
      <c r="K37" s="30"/>
      <c r="L37" s="30"/>
      <c r="M37" s="107">
        <v>53</v>
      </c>
    </row>
    <row r="38" spans="1:13" x14ac:dyDescent="0.3">
      <c r="A38" s="103" t="s">
        <v>937</v>
      </c>
      <c r="B38" s="30"/>
      <c r="C38" s="30"/>
      <c r="D38" s="107">
        <v>31</v>
      </c>
      <c r="E38" s="107">
        <v>40</v>
      </c>
      <c r="F38" s="30"/>
      <c r="G38" s="30"/>
      <c r="H38" s="30"/>
      <c r="I38" s="30"/>
      <c r="J38" s="30"/>
      <c r="K38" s="30"/>
      <c r="L38" s="30"/>
      <c r="M38" s="107">
        <v>52</v>
      </c>
    </row>
    <row r="39" spans="1:13" x14ac:dyDescent="0.3">
      <c r="A39" s="103" t="s">
        <v>928</v>
      </c>
      <c r="B39" s="30"/>
      <c r="C39" s="30"/>
      <c r="D39" s="30"/>
      <c r="E39" s="107">
        <v>35</v>
      </c>
      <c r="F39" s="30"/>
      <c r="G39" s="30"/>
      <c r="H39" s="107">
        <v>44</v>
      </c>
      <c r="I39" s="30"/>
      <c r="J39" s="30"/>
      <c r="K39" s="30"/>
      <c r="L39" s="30"/>
      <c r="M39" s="107">
        <v>44</v>
      </c>
    </row>
    <row r="40" spans="1:13" x14ac:dyDescent="0.3">
      <c r="A40" s="103" t="s">
        <v>922</v>
      </c>
      <c r="B40" s="30"/>
      <c r="C40" s="30"/>
      <c r="D40" s="107">
        <v>101</v>
      </c>
      <c r="E40" s="107">
        <v>112</v>
      </c>
      <c r="F40" s="30"/>
      <c r="G40" s="30"/>
      <c r="H40" s="107">
        <v>52</v>
      </c>
      <c r="I40" s="107">
        <v>115</v>
      </c>
      <c r="J40" s="30"/>
      <c r="K40" s="30"/>
      <c r="L40" s="30"/>
      <c r="M40" s="107">
        <v>296</v>
      </c>
    </row>
    <row r="41" spans="1:13" x14ac:dyDescent="0.3">
      <c r="A41" s="103" t="s">
        <v>915</v>
      </c>
      <c r="B41" s="30"/>
      <c r="C41" s="107">
        <v>28</v>
      </c>
      <c r="D41" s="30"/>
      <c r="E41" s="107">
        <v>131</v>
      </c>
      <c r="F41" s="30"/>
      <c r="G41" s="107">
        <v>111</v>
      </c>
      <c r="H41" s="107">
        <v>155</v>
      </c>
      <c r="I41" s="107">
        <v>20</v>
      </c>
      <c r="J41" s="107">
        <v>82</v>
      </c>
      <c r="K41" s="30"/>
      <c r="L41" s="30"/>
      <c r="M41" s="107">
        <v>381</v>
      </c>
    </row>
    <row r="42" spans="1:13" x14ac:dyDescent="0.3">
      <c r="A42" s="103" t="s">
        <v>912</v>
      </c>
      <c r="B42" s="30"/>
      <c r="C42" s="30"/>
      <c r="D42" s="30"/>
      <c r="E42" s="107">
        <v>36</v>
      </c>
      <c r="F42" s="30"/>
      <c r="G42" s="30"/>
      <c r="H42" s="30"/>
      <c r="I42" s="30"/>
      <c r="J42" s="30"/>
      <c r="K42" s="30"/>
      <c r="L42" s="30"/>
      <c r="M42" s="107">
        <v>36</v>
      </c>
    </row>
    <row r="43" spans="1:13" x14ac:dyDescent="0.3">
      <c r="A43" s="103" t="s">
        <v>910</v>
      </c>
      <c r="B43" s="30"/>
      <c r="C43" s="107">
        <v>66</v>
      </c>
      <c r="D43" s="107">
        <v>65</v>
      </c>
      <c r="E43" s="107">
        <v>104</v>
      </c>
      <c r="F43" s="30"/>
      <c r="G43" s="107">
        <v>70</v>
      </c>
      <c r="H43" s="107">
        <v>183</v>
      </c>
      <c r="I43" s="107">
        <v>41</v>
      </c>
      <c r="J43" s="30"/>
      <c r="K43" s="30"/>
      <c r="L43" s="30"/>
      <c r="M43" s="107">
        <v>322</v>
      </c>
    </row>
    <row r="44" spans="1:13" x14ac:dyDescent="0.3">
      <c r="A44" s="103" t="s">
        <v>906</v>
      </c>
      <c r="B44" s="30"/>
      <c r="C44" s="30"/>
      <c r="D44" s="30"/>
      <c r="E44" s="30"/>
      <c r="F44" s="107">
        <v>11482</v>
      </c>
      <c r="G44" s="30"/>
      <c r="H44" s="30"/>
      <c r="I44" s="30"/>
      <c r="J44" s="30"/>
      <c r="K44" s="30"/>
      <c r="L44" s="30"/>
      <c r="M44" s="107">
        <v>11482</v>
      </c>
    </row>
    <row r="45" spans="1:13" x14ac:dyDescent="0.3">
      <c r="A45" s="103" t="s">
        <v>895</v>
      </c>
      <c r="B45" s="30"/>
      <c r="C45" s="107">
        <v>100</v>
      </c>
      <c r="D45" s="107">
        <v>114</v>
      </c>
      <c r="E45" s="107">
        <v>54</v>
      </c>
      <c r="F45" s="30"/>
      <c r="G45" s="107">
        <v>93</v>
      </c>
      <c r="H45" s="107">
        <v>79</v>
      </c>
      <c r="I45" s="107">
        <v>65</v>
      </c>
      <c r="J45" s="107">
        <v>1218</v>
      </c>
      <c r="K45" s="30"/>
      <c r="L45" s="30"/>
      <c r="M45" s="107">
        <v>1361</v>
      </c>
    </row>
    <row r="46" spans="1:13" x14ac:dyDescent="0.3">
      <c r="A46" s="103" t="s">
        <v>880</v>
      </c>
      <c r="B46" s="30"/>
      <c r="C46" s="107">
        <v>196</v>
      </c>
      <c r="D46" s="107">
        <v>212</v>
      </c>
      <c r="E46" s="107">
        <v>105</v>
      </c>
      <c r="F46" s="30"/>
      <c r="G46" s="107">
        <v>57</v>
      </c>
      <c r="H46" s="107">
        <v>87</v>
      </c>
      <c r="I46" s="107">
        <v>71</v>
      </c>
      <c r="J46" s="107">
        <v>317</v>
      </c>
      <c r="K46" s="30"/>
      <c r="L46" s="30"/>
      <c r="M46" s="107">
        <v>517</v>
      </c>
    </row>
    <row r="47" spans="1:13" x14ac:dyDescent="0.3">
      <c r="A47" s="103" t="s">
        <v>879</v>
      </c>
      <c r="B47" s="30"/>
      <c r="C47" s="107">
        <v>65</v>
      </c>
      <c r="D47" s="107">
        <v>88</v>
      </c>
      <c r="E47" s="107">
        <v>25</v>
      </c>
      <c r="F47" s="30"/>
      <c r="G47" s="30"/>
      <c r="H47" s="30"/>
      <c r="I47" s="107">
        <v>40</v>
      </c>
      <c r="J47" s="107">
        <v>192</v>
      </c>
      <c r="K47" s="30"/>
      <c r="L47" s="30"/>
      <c r="M47" s="107">
        <v>243</v>
      </c>
    </row>
    <row r="48" spans="1:13" x14ac:dyDescent="0.3">
      <c r="A48" s="103" t="s">
        <v>867</v>
      </c>
      <c r="B48" s="30"/>
      <c r="C48" s="107">
        <v>108</v>
      </c>
      <c r="D48" s="107">
        <v>148</v>
      </c>
      <c r="E48" s="107">
        <v>186</v>
      </c>
      <c r="F48" s="30"/>
      <c r="G48" s="107">
        <v>26</v>
      </c>
      <c r="H48" s="107">
        <v>112</v>
      </c>
      <c r="I48" s="107">
        <v>89</v>
      </c>
      <c r="J48" s="30"/>
      <c r="K48" s="30"/>
      <c r="L48" s="30"/>
      <c r="M48" s="107">
        <v>414</v>
      </c>
    </row>
    <row r="49" spans="1:13" x14ac:dyDescent="0.3">
      <c r="A49" s="103" t="s">
        <v>857</v>
      </c>
      <c r="B49" s="107">
        <v>46</v>
      </c>
      <c r="C49" s="107">
        <v>519</v>
      </c>
      <c r="D49" s="107">
        <v>317</v>
      </c>
      <c r="E49" s="30"/>
      <c r="F49" s="30"/>
      <c r="G49" s="30"/>
      <c r="H49" s="30"/>
      <c r="I49" s="30"/>
      <c r="J49" s="30"/>
      <c r="K49" s="30"/>
      <c r="L49" s="30"/>
      <c r="M49" s="107">
        <v>615</v>
      </c>
    </row>
    <row r="50" spans="1:13" x14ac:dyDescent="0.3">
      <c r="A50" s="103" t="s">
        <v>856</v>
      </c>
      <c r="B50" s="30"/>
      <c r="C50" s="107">
        <v>1119</v>
      </c>
      <c r="D50" s="107">
        <v>550</v>
      </c>
      <c r="E50" s="30"/>
      <c r="F50" s="30"/>
      <c r="G50" s="30"/>
      <c r="H50" s="30"/>
      <c r="I50" s="30"/>
      <c r="J50" s="30"/>
      <c r="K50" s="107">
        <v>31</v>
      </c>
      <c r="L50" s="107"/>
      <c r="M50" s="107">
        <v>1178</v>
      </c>
    </row>
    <row r="51" spans="1:13" x14ac:dyDescent="0.3">
      <c r="A51" s="103" t="s">
        <v>854</v>
      </c>
      <c r="B51" s="107">
        <v>150</v>
      </c>
      <c r="C51" s="107">
        <v>266</v>
      </c>
      <c r="D51" s="107">
        <v>57</v>
      </c>
      <c r="E51" s="30"/>
      <c r="F51" s="30"/>
      <c r="G51" s="30"/>
      <c r="H51" s="30"/>
      <c r="I51" s="30"/>
      <c r="J51" s="30"/>
      <c r="K51" s="30"/>
      <c r="L51" s="30"/>
      <c r="M51" s="107">
        <v>415</v>
      </c>
    </row>
    <row r="52" spans="1:13" x14ac:dyDescent="0.3">
      <c r="A52" s="103" t="s">
        <v>843</v>
      </c>
      <c r="B52" s="30"/>
      <c r="C52" s="107">
        <v>117</v>
      </c>
      <c r="D52" s="107">
        <v>253</v>
      </c>
      <c r="E52" s="107">
        <v>22</v>
      </c>
      <c r="F52" s="30"/>
      <c r="G52" s="30"/>
      <c r="H52" s="30"/>
      <c r="I52" s="107">
        <v>75</v>
      </c>
      <c r="J52" s="107">
        <v>282</v>
      </c>
      <c r="K52" s="30"/>
      <c r="L52" s="30"/>
      <c r="M52" s="107">
        <v>591</v>
      </c>
    </row>
    <row r="53" spans="1:13" x14ac:dyDescent="0.3">
      <c r="A53" s="103" t="s">
        <v>842</v>
      </c>
      <c r="B53" s="30"/>
      <c r="C53" s="30"/>
      <c r="D53" s="107">
        <v>32</v>
      </c>
      <c r="E53" s="30"/>
      <c r="F53" s="30"/>
      <c r="G53" s="30"/>
      <c r="H53" s="30"/>
      <c r="I53" s="30"/>
      <c r="J53" s="30"/>
      <c r="K53" s="30"/>
      <c r="L53" s="30"/>
      <c r="M53" s="107">
        <v>32</v>
      </c>
    </row>
    <row r="54" spans="1:13" x14ac:dyDescent="0.3">
      <c r="A54" s="103" t="s">
        <v>841</v>
      </c>
      <c r="B54" s="30"/>
      <c r="C54" s="30"/>
      <c r="D54" s="30"/>
      <c r="E54" s="107">
        <v>136</v>
      </c>
      <c r="F54" s="30"/>
      <c r="G54" s="30"/>
      <c r="H54" s="107">
        <v>147</v>
      </c>
      <c r="I54" s="107">
        <v>76</v>
      </c>
      <c r="J54" s="30"/>
      <c r="K54" s="30"/>
      <c r="L54" s="30"/>
      <c r="M54" s="107">
        <v>262</v>
      </c>
    </row>
    <row r="55" spans="1:13" x14ac:dyDescent="0.3">
      <c r="A55" s="103" t="s">
        <v>837</v>
      </c>
      <c r="B55" s="30"/>
      <c r="C55" s="30"/>
      <c r="D55" s="107">
        <v>21</v>
      </c>
      <c r="E55" s="107">
        <v>24</v>
      </c>
      <c r="F55" s="30"/>
      <c r="G55" s="107">
        <v>48</v>
      </c>
      <c r="H55" s="30"/>
      <c r="I55" s="30"/>
      <c r="J55" s="30"/>
      <c r="K55" s="30"/>
      <c r="L55" s="30"/>
      <c r="M55" s="107">
        <v>80</v>
      </c>
    </row>
    <row r="56" spans="1:13" x14ac:dyDescent="0.3">
      <c r="A56" s="103" t="s">
        <v>836</v>
      </c>
      <c r="B56" s="30"/>
      <c r="C56" s="107">
        <v>75</v>
      </c>
      <c r="D56" s="107">
        <v>37</v>
      </c>
      <c r="E56" s="107">
        <v>42</v>
      </c>
      <c r="F56" s="30"/>
      <c r="G56" s="30"/>
      <c r="H56" s="107">
        <v>22</v>
      </c>
      <c r="I56" s="30"/>
      <c r="J56" s="30"/>
      <c r="K56" s="30"/>
      <c r="L56" s="30"/>
      <c r="M56" s="107">
        <v>100</v>
      </c>
    </row>
    <row r="57" spans="1:13" x14ac:dyDescent="0.3">
      <c r="A57" s="103" t="s">
        <v>835</v>
      </c>
      <c r="B57" s="30"/>
      <c r="C57" s="30"/>
      <c r="D57" s="107">
        <v>103</v>
      </c>
      <c r="E57" s="107">
        <v>20</v>
      </c>
      <c r="F57" s="30"/>
      <c r="G57" s="30"/>
      <c r="H57" s="30"/>
      <c r="I57" s="30"/>
      <c r="J57" s="30"/>
      <c r="K57" s="30"/>
      <c r="L57" s="30"/>
      <c r="M57" s="107">
        <v>109</v>
      </c>
    </row>
    <row r="58" spans="1:13" x14ac:dyDescent="0.3">
      <c r="A58" s="103" t="s">
        <v>833</v>
      </c>
      <c r="B58" s="30"/>
      <c r="C58" s="107">
        <v>61</v>
      </c>
      <c r="D58" s="107">
        <v>87</v>
      </c>
      <c r="E58" s="107">
        <v>46</v>
      </c>
      <c r="F58" s="30"/>
      <c r="G58" s="30"/>
      <c r="H58" s="107">
        <v>37</v>
      </c>
      <c r="I58" s="107">
        <v>102</v>
      </c>
      <c r="J58" s="30"/>
      <c r="K58" s="30"/>
      <c r="L58" s="30"/>
      <c r="M58" s="107">
        <v>221</v>
      </c>
    </row>
    <row r="59" spans="1:13" x14ac:dyDescent="0.3">
      <c r="A59" s="103" t="s">
        <v>831</v>
      </c>
      <c r="B59" s="30"/>
      <c r="C59" s="107">
        <v>38</v>
      </c>
      <c r="D59" s="107">
        <v>32</v>
      </c>
      <c r="E59" s="30"/>
      <c r="F59" s="30"/>
      <c r="G59" s="30"/>
      <c r="H59" s="30"/>
      <c r="I59" s="30"/>
      <c r="J59" s="30"/>
      <c r="K59" s="30"/>
      <c r="L59" s="30"/>
      <c r="M59" s="107">
        <v>46</v>
      </c>
    </row>
    <row r="60" spans="1:13" x14ac:dyDescent="0.3">
      <c r="A60" s="103" t="s">
        <v>825</v>
      </c>
      <c r="B60" s="30"/>
      <c r="C60" s="30"/>
      <c r="D60" s="30"/>
      <c r="E60" s="30"/>
      <c r="F60" s="107">
        <v>154</v>
      </c>
      <c r="G60" s="30"/>
      <c r="H60" s="30"/>
      <c r="I60" s="30"/>
      <c r="J60" s="30"/>
      <c r="K60" s="30"/>
      <c r="L60" s="30"/>
      <c r="M60" s="107">
        <v>154</v>
      </c>
    </row>
    <row r="61" spans="1:13" x14ac:dyDescent="0.3">
      <c r="A61" s="103" t="s">
        <v>821</v>
      </c>
      <c r="B61" s="30"/>
      <c r="C61" s="30"/>
      <c r="D61" s="30"/>
      <c r="E61" s="30"/>
      <c r="F61" s="107">
        <v>2800</v>
      </c>
      <c r="G61" s="30"/>
      <c r="H61" s="30"/>
      <c r="I61" s="30"/>
      <c r="J61" s="30"/>
      <c r="K61" s="30"/>
      <c r="L61" s="30"/>
      <c r="M61" s="107">
        <v>2800</v>
      </c>
    </row>
    <row r="62" spans="1:13" x14ac:dyDescent="0.3">
      <c r="A62" s="103" t="s">
        <v>814</v>
      </c>
      <c r="B62" s="30"/>
      <c r="C62" s="107">
        <v>137</v>
      </c>
      <c r="D62" s="107">
        <v>32</v>
      </c>
      <c r="E62" s="107">
        <v>340</v>
      </c>
      <c r="F62" s="30"/>
      <c r="G62" s="107">
        <v>82</v>
      </c>
      <c r="H62" s="107">
        <v>180</v>
      </c>
      <c r="I62" s="30"/>
      <c r="J62" s="30"/>
      <c r="K62" s="30"/>
      <c r="L62" s="30"/>
      <c r="M62" s="107">
        <v>536</v>
      </c>
    </row>
    <row r="63" spans="1:13" x14ac:dyDescent="0.3">
      <c r="A63" s="103" t="s">
        <v>812</v>
      </c>
      <c r="B63" s="30"/>
      <c r="C63" s="30"/>
      <c r="D63" s="30"/>
      <c r="E63" s="107">
        <v>240</v>
      </c>
      <c r="F63" s="30"/>
      <c r="G63" s="107">
        <v>38</v>
      </c>
      <c r="H63" s="107">
        <v>330</v>
      </c>
      <c r="I63" s="30"/>
      <c r="J63" s="30"/>
      <c r="K63" s="30"/>
      <c r="L63" s="30"/>
      <c r="M63" s="107">
        <v>330</v>
      </c>
    </row>
    <row r="64" spans="1:13" x14ac:dyDescent="0.3">
      <c r="A64" s="103" t="s">
        <v>810</v>
      </c>
      <c r="B64" s="30"/>
      <c r="C64" s="30"/>
      <c r="D64" s="30"/>
      <c r="E64" s="107">
        <v>403</v>
      </c>
      <c r="F64" s="30"/>
      <c r="G64" s="107">
        <v>80</v>
      </c>
      <c r="H64" s="107">
        <v>479</v>
      </c>
      <c r="I64" s="30"/>
      <c r="J64" s="30"/>
      <c r="K64" s="30"/>
      <c r="L64" s="30"/>
      <c r="M64" s="107">
        <v>522</v>
      </c>
    </row>
    <row r="65" spans="1:13" x14ac:dyDescent="0.3">
      <c r="A65" s="103" t="s">
        <v>782</v>
      </c>
      <c r="B65" s="30"/>
      <c r="C65" s="30"/>
      <c r="D65" s="30"/>
      <c r="E65" s="30"/>
      <c r="F65" s="107">
        <v>1285</v>
      </c>
      <c r="G65" s="30"/>
      <c r="H65" s="30"/>
      <c r="I65" s="30"/>
      <c r="J65" s="30"/>
      <c r="K65" s="30"/>
      <c r="L65" s="30"/>
      <c r="M65" s="107">
        <v>1285</v>
      </c>
    </row>
    <row r="66" spans="1:13" x14ac:dyDescent="0.3">
      <c r="A66" s="103" t="s">
        <v>781</v>
      </c>
      <c r="B66" s="30"/>
      <c r="C66" s="30"/>
      <c r="D66" s="30"/>
      <c r="E66" s="107">
        <v>198</v>
      </c>
      <c r="F66" s="30"/>
      <c r="G66" s="30"/>
      <c r="H66" s="30"/>
      <c r="I66" s="107">
        <v>22</v>
      </c>
      <c r="J66" s="30"/>
      <c r="K66" s="30"/>
      <c r="L66" s="30"/>
      <c r="M66" s="107">
        <v>214</v>
      </c>
    </row>
    <row r="67" spans="1:13" x14ac:dyDescent="0.3">
      <c r="A67" s="103" t="s">
        <v>777</v>
      </c>
      <c r="B67" s="30"/>
      <c r="C67" s="107">
        <v>184</v>
      </c>
      <c r="D67" s="107">
        <v>117</v>
      </c>
      <c r="E67" s="107">
        <v>481</v>
      </c>
      <c r="F67" s="30"/>
      <c r="G67" s="107">
        <v>281</v>
      </c>
      <c r="H67" s="107">
        <v>700</v>
      </c>
      <c r="I67" s="107">
        <v>93</v>
      </c>
      <c r="J67" s="30"/>
      <c r="K67" s="30"/>
      <c r="L67" s="30"/>
      <c r="M67" s="107">
        <v>994</v>
      </c>
    </row>
    <row r="68" spans="1:13" x14ac:dyDescent="0.3">
      <c r="A68" s="103" t="s">
        <v>776</v>
      </c>
      <c r="B68" s="30"/>
      <c r="C68" s="30"/>
      <c r="D68" s="107">
        <v>35</v>
      </c>
      <c r="E68" s="30"/>
      <c r="F68" s="30"/>
      <c r="G68" s="30"/>
      <c r="H68" s="30"/>
      <c r="I68" s="30"/>
      <c r="J68" s="30"/>
      <c r="K68" s="30"/>
      <c r="L68" s="30"/>
      <c r="M68" s="107">
        <v>35</v>
      </c>
    </row>
    <row r="69" spans="1:13" x14ac:dyDescent="0.3">
      <c r="A69" s="103" t="s">
        <v>770</v>
      </c>
      <c r="B69" s="30"/>
      <c r="C69" s="107">
        <v>101</v>
      </c>
      <c r="D69" s="107">
        <v>96</v>
      </c>
      <c r="E69" s="30"/>
      <c r="F69" s="30"/>
      <c r="G69" s="30"/>
      <c r="H69" s="30"/>
      <c r="I69" s="30"/>
      <c r="J69" s="30"/>
      <c r="K69" s="30"/>
      <c r="L69" s="30"/>
      <c r="M69" s="107">
        <v>101</v>
      </c>
    </row>
    <row r="70" spans="1:13" x14ac:dyDescent="0.3">
      <c r="A70" s="103" t="s">
        <v>769</v>
      </c>
      <c r="B70" s="30"/>
      <c r="C70" s="107">
        <v>145</v>
      </c>
      <c r="D70" s="107">
        <v>284</v>
      </c>
      <c r="E70" s="107">
        <v>147</v>
      </c>
      <c r="F70" s="30"/>
      <c r="G70" s="107">
        <v>160</v>
      </c>
      <c r="H70" s="107">
        <v>193</v>
      </c>
      <c r="I70" s="107">
        <v>193</v>
      </c>
      <c r="J70" s="30"/>
      <c r="K70" s="30"/>
      <c r="L70" s="30"/>
      <c r="M70" s="107">
        <v>702</v>
      </c>
    </row>
    <row r="71" spans="1:13" x14ac:dyDescent="0.3">
      <c r="A71" s="103" t="s">
        <v>764</v>
      </c>
      <c r="B71" s="30"/>
      <c r="C71" s="30"/>
      <c r="D71" s="30"/>
      <c r="E71" s="30"/>
      <c r="F71" s="30"/>
      <c r="G71" s="30"/>
      <c r="H71" s="30"/>
      <c r="I71" s="30"/>
      <c r="J71" s="107">
        <v>42</v>
      </c>
      <c r="K71" s="30"/>
      <c r="L71" s="30"/>
      <c r="M71" s="107">
        <v>42</v>
      </c>
    </row>
    <row r="72" spans="1:13" x14ac:dyDescent="0.3">
      <c r="A72" s="103" t="s">
        <v>756</v>
      </c>
      <c r="B72" s="30"/>
      <c r="C72" s="107">
        <v>30</v>
      </c>
      <c r="D72" s="30"/>
      <c r="E72" s="107">
        <v>24</v>
      </c>
      <c r="F72" s="30"/>
      <c r="G72" s="30"/>
      <c r="H72" s="30"/>
      <c r="I72" s="30"/>
      <c r="J72" s="30"/>
      <c r="K72" s="30"/>
      <c r="L72" s="30"/>
      <c r="M72" s="107">
        <v>44</v>
      </c>
    </row>
    <row r="73" spans="1:13" x14ac:dyDescent="0.3">
      <c r="A73" s="103" t="s">
        <v>750</v>
      </c>
      <c r="B73" s="30"/>
      <c r="C73" s="107">
        <v>31</v>
      </c>
      <c r="D73" s="107">
        <v>60</v>
      </c>
      <c r="E73" s="107">
        <v>49</v>
      </c>
      <c r="F73" s="30"/>
      <c r="G73" s="107">
        <v>64</v>
      </c>
      <c r="H73" s="30"/>
      <c r="I73" s="30"/>
      <c r="J73" s="30"/>
      <c r="K73" s="30"/>
      <c r="L73" s="30"/>
      <c r="M73" s="107">
        <v>143</v>
      </c>
    </row>
    <row r="74" spans="1:13" x14ac:dyDescent="0.3">
      <c r="A74" s="103" t="s">
        <v>744</v>
      </c>
      <c r="B74" s="30"/>
      <c r="C74" s="107">
        <v>90</v>
      </c>
      <c r="D74" s="107">
        <v>89</v>
      </c>
      <c r="E74" s="30"/>
      <c r="F74" s="30"/>
      <c r="G74" s="30"/>
      <c r="H74" s="30"/>
      <c r="I74" s="30"/>
      <c r="J74" s="30"/>
      <c r="K74" s="30"/>
      <c r="L74" s="30"/>
      <c r="M74" s="107">
        <v>90</v>
      </c>
    </row>
    <row r="75" spans="1:13" x14ac:dyDescent="0.3">
      <c r="A75" s="103" t="s">
        <v>743</v>
      </c>
      <c r="B75" s="30"/>
      <c r="C75" s="107">
        <v>121</v>
      </c>
      <c r="D75" s="107">
        <v>158</v>
      </c>
      <c r="E75" s="107">
        <v>92</v>
      </c>
      <c r="F75" s="30"/>
      <c r="G75" s="107">
        <v>25</v>
      </c>
      <c r="H75" s="107">
        <v>73</v>
      </c>
      <c r="I75" s="107">
        <v>56</v>
      </c>
      <c r="J75" s="30"/>
      <c r="K75" s="30"/>
      <c r="L75" s="30"/>
      <c r="M75" s="107">
        <v>341</v>
      </c>
    </row>
    <row r="76" spans="1:13" x14ac:dyDescent="0.3">
      <c r="A76" s="103" t="s">
        <v>741</v>
      </c>
      <c r="B76" s="30"/>
      <c r="C76" s="107">
        <v>297</v>
      </c>
      <c r="D76" s="107">
        <v>263</v>
      </c>
      <c r="E76" s="107">
        <v>202</v>
      </c>
      <c r="F76" s="30"/>
      <c r="G76" s="107">
        <v>82</v>
      </c>
      <c r="H76" s="107">
        <v>141</v>
      </c>
      <c r="I76" s="107">
        <v>55</v>
      </c>
      <c r="J76" s="107">
        <v>49</v>
      </c>
      <c r="K76" s="30"/>
      <c r="L76" s="30"/>
      <c r="M76" s="107">
        <v>606</v>
      </c>
    </row>
  </sheetData>
  <sheetProtection algorithmName="SHA-512" hashValue="ahAm1Uw4W7bnzdNA4MiLpPpZOpRkfyd0Gbc+grhfEHOEp/clf5JNEHMTLIe/Fq3ADRx5OywrEM8R4Zp3NVq9JQ==" saltValue="SmKklpda1gl2/sfEywVmag==" spinCount="100000" sheet="1" objects="1" scenarios="1"/>
  <mergeCells count="7">
    <mergeCell ref="B8:M8"/>
    <mergeCell ref="A1:M1"/>
    <mergeCell ref="A2:M2"/>
    <mergeCell ref="A3:M3"/>
    <mergeCell ref="A4:M4"/>
    <mergeCell ref="A5:M5"/>
    <mergeCell ref="A6:M6"/>
  </mergeCells>
  <pageMargins left="0.25" right="0.25" top="0.75" bottom="0.75" header="0.3" footer="0.3"/>
  <pageSetup scale="76" fitToHeight="100" orientation="portrait" r:id="rId1"/>
  <headerFooter>
    <oddFooter>Page &amp;P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DF8D9-BE84-4373-9CE5-2247ADDB7FE9}">
  <sheetPr>
    <pageSetUpPr fitToPage="1"/>
  </sheetPr>
  <dimension ref="A1:D20"/>
  <sheetViews>
    <sheetView workbookViewId="0">
      <selection activeCell="A2" sqref="A2"/>
    </sheetView>
  </sheetViews>
  <sheetFormatPr defaultRowHeight="14.4" x14ac:dyDescent="0.3"/>
  <cols>
    <col min="1" max="1" width="25.33203125" bestFit="1" customWidth="1"/>
    <col min="2" max="2" width="28.6640625" style="2" customWidth="1"/>
    <col min="3" max="3" width="28.6640625" customWidth="1"/>
    <col min="4" max="4" width="18.44140625" style="2" bestFit="1" customWidth="1"/>
  </cols>
  <sheetData>
    <row r="1" spans="1:4" ht="22.8" x14ac:dyDescent="0.4">
      <c r="A1" s="162" t="s">
        <v>1173</v>
      </c>
      <c r="B1" s="162"/>
      <c r="C1" s="162"/>
      <c r="D1" s="162"/>
    </row>
    <row r="2" spans="1:4" ht="22.8" x14ac:dyDescent="0.4">
      <c r="A2" s="162" t="s">
        <v>179</v>
      </c>
      <c r="B2" s="162"/>
      <c r="C2" s="162"/>
      <c r="D2" s="162"/>
    </row>
    <row r="3" spans="1:4" ht="22.8" x14ac:dyDescent="0.4">
      <c r="A3" s="162" t="s">
        <v>144</v>
      </c>
      <c r="B3" s="162"/>
      <c r="C3" s="162"/>
      <c r="D3" s="162"/>
    </row>
    <row r="4" spans="1:4" ht="22.8" x14ac:dyDescent="0.4">
      <c r="A4" s="162" t="s">
        <v>180</v>
      </c>
      <c r="B4" s="162"/>
      <c r="C4" s="162"/>
      <c r="D4" s="162"/>
    </row>
    <row r="5" spans="1:4" ht="22.8" x14ac:dyDescent="0.4">
      <c r="A5" s="162" t="s">
        <v>708</v>
      </c>
      <c r="B5" s="162"/>
      <c r="C5" s="162"/>
      <c r="D5" s="162"/>
    </row>
    <row r="7" spans="1:4" s="6" customFormat="1" ht="15.6" x14ac:dyDescent="0.3">
      <c r="A7" s="5" t="s">
        <v>181</v>
      </c>
      <c r="B7" s="5" t="s">
        <v>182</v>
      </c>
      <c r="C7" s="5" t="s">
        <v>183</v>
      </c>
      <c r="D7" s="5" t="s">
        <v>184</v>
      </c>
    </row>
    <row r="8" spans="1:4" ht="15" x14ac:dyDescent="0.3">
      <c r="A8" s="7" t="s">
        <v>186</v>
      </c>
      <c r="B8" s="7">
        <v>21701</v>
      </c>
      <c r="C8" s="8">
        <v>1651752341.2401311</v>
      </c>
      <c r="D8" s="8">
        <v>76114.111849229579</v>
      </c>
    </row>
    <row r="9" spans="1:4" ht="15" x14ac:dyDescent="0.3">
      <c r="A9" s="7" t="s">
        <v>187</v>
      </c>
      <c r="B9" s="7">
        <v>22393</v>
      </c>
      <c r="C9" s="8">
        <v>1706854541.8400655</v>
      </c>
      <c r="D9" s="8">
        <v>76222.683063460252</v>
      </c>
    </row>
    <row r="10" spans="1:4" ht="15" x14ac:dyDescent="0.3">
      <c r="A10" s="7" t="s">
        <v>188</v>
      </c>
      <c r="B10" s="7">
        <v>22926</v>
      </c>
      <c r="C10" s="8">
        <v>1846003459.0199678</v>
      </c>
      <c r="D10" s="8">
        <v>80520.084577334375</v>
      </c>
    </row>
    <row r="11" spans="1:4" ht="15" x14ac:dyDescent="0.3">
      <c r="A11" s="7" t="s">
        <v>189</v>
      </c>
      <c r="B11" s="7">
        <v>23813</v>
      </c>
      <c r="C11" s="8">
        <v>1910975051.6299615</v>
      </c>
      <c r="D11" s="8">
        <v>80249.235780034491</v>
      </c>
    </row>
    <row r="12" spans="1:4" ht="15" x14ac:dyDescent="0.3">
      <c r="A12" s="7" t="s">
        <v>682</v>
      </c>
      <c r="B12" s="7">
        <v>24540</v>
      </c>
      <c r="C12" s="8">
        <v>1818667914.5399716</v>
      </c>
      <c r="D12" s="8">
        <v>74110.346965769015</v>
      </c>
    </row>
    <row r="13" spans="1:4" ht="15" x14ac:dyDescent="0.3">
      <c r="A13" s="7" t="s">
        <v>709</v>
      </c>
      <c r="B13" s="7">
        <v>25170</v>
      </c>
      <c r="C13" s="8">
        <v>1904920235.3999667</v>
      </c>
      <c r="D13" s="8">
        <v>75682.170655540991</v>
      </c>
    </row>
    <row r="14" spans="1:4" ht="15.6" x14ac:dyDescent="0.3">
      <c r="A14" s="9"/>
      <c r="B14" s="10"/>
      <c r="C14" s="9"/>
      <c r="D14" s="10"/>
    </row>
    <row r="15" spans="1:4" ht="15.6" x14ac:dyDescent="0.3">
      <c r="A15" s="11" t="s">
        <v>1148</v>
      </c>
      <c r="B15" s="12">
        <f>(B13-B12)/B12</f>
        <v>2.567237163814181E-2</v>
      </c>
      <c r="C15" s="12">
        <f>(C13-C12)/C12</f>
        <v>4.7426096963838767E-2</v>
      </c>
      <c r="D15" s="12">
        <f>(D13-D12)/D12</f>
        <v>2.1209233988581773E-2</v>
      </c>
    </row>
    <row r="16" spans="1:4" ht="15.6" x14ac:dyDescent="0.3">
      <c r="A16" s="9"/>
      <c r="B16" s="10"/>
      <c r="C16" s="9"/>
      <c r="D16" s="10"/>
    </row>
    <row r="17" spans="1:4" ht="15.6" x14ac:dyDescent="0.3">
      <c r="A17" s="11" t="s">
        <v>706</v>
      </c>
      <c r="B17" s="12">
        <f>((B11/B8)^(1/3)-1)</f>
        <v>3.1441944350994566E-2</v>
      </c>
      <c r="C17" s="12">
        <f t="shared" ref="C17:D17" si="0">((C11/C8)^(1/3)-1)</f>
        <v>4.9792249414387424E-2</v>
      </c>
      <c r="D17" s="12">
        <f t="shared" si="0"/>
        <v>1.7790923826487726E-2</v>
      </c>
    </row>
    <row r="18" spans="1:4" ht="15.6" x14ac:dyDescent="0.3">
      <c r="A18" s="11" t="s">
        <v>707</v>
      </c>
      <c r="B18" s="12">
        <f>((B13/B8)^(1/5)-1)</f>
        <v>3.0103098993706556E-2</v>
      </c>
      <c r="C18" s="12">
        <f>((C13/C8)^(1/5)-1)</f>
        <v>2.8931286272088297E-2</v>
      </c>
      <c r="D18" s="12">
        <f>((D13/D8)^(1/5)-1)</f>
        <v>-1.1375683878274145E-3</v>
      </c>
    </row>
    <row r="19" spans="1:4" ht="15.6" x14ac:dyDescent="0.3">
      <c r="A19" s="11"/>
      <c r="B19" s="12"/>
      <c r="C19" s="12"/>
      <c r="D19" s="12"/>
    </row>
    <row r="20" spans="1:4" x14ac:dyDescent="0.3">
      <c r="A20" t="s">
        <v>234</v>
      </c>
    </row>
  </sheetData>
  <sheetProtection algorithmName="SHA-512" hashValue="YoPrIRVJXWfuCjSpK9lsDG8k6tV8bMPD0RDHNt2DZSvggn9qc7f028v764VMMItY1+OQMAwbeZrqVoJn0FE5mw==" saltValue="4H8HCaUMqyAFbgTWg5WNdQ==" spinCount="100000" sheet="1" objects="1" scenarios="1"/>
  <mergeCells count="5">
    <mergeCell ref="A1:D1"/>
    <mergeCell ref="A2:D2"/>
    <mergeCell ref="A3:D3"/>
    <mergeCell ref="A4:D4"/>
    <mergeCell ref="A5:D5"/>
  </mergeCells>
  <printOptions horizontalCentered="1"/>
  <pageMargins left="0.25" right="0.25" top="0.75" bottom="0.75" header="0.3" footer="0.3"/>
  <pageSetup fitToHeight="10" orientation="portrait" r:id="rId1"/>
  <headerFooter>
    <oddFooter>Page &amp;P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BFB78-C9BC-4293-BE7C-08675744F943}">
  <sheetPr>
    <pageSetUpPr fitToPage="1"/>
  </sheetPr>
  <dimension ref="A1:M19"/>
  <sheetViews>
    <sheetView workbookViewId="0">
      <selection activeCell="A2" sqref="A2"/>
    </sheetView>
  </sheetViews>
  <sheetFormatPr defaultRowHeight="14.4" x14ac:dyDescent="0.3"/>
  <cols>
    <col min="1" max="1" width="15.6640625" bestFit="1" customWidth="1"/>
    <col min="2" max="2" width="24.5546875" bestFit="1" customWidth="1"/>
    <col min="3" max="8" width="16.5546875" bestFit="1" customWidth="1"/>
    <col min="9" max="9" width="2.44140625" customWidth="1"/>
    <col min="10" max="10" width="9.88671875" bestFit="1" customWidth="1"/>
    <col min="11" max="13" width="11.5546875" bestFit="1" customWidth="1"/>
  </cols>
  <sheetData>
    <row r="1" spans="1:13" ht="22.95" customHeight="1" x14ac:dyDescent="0.4">
      <c r="A1" s="162" t="s">
        <v>1174</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144</v>
      </c>
      <c r="B3" s="162"/>
      <c r="C3" s="162"/>
      <c r="D3" s="162"/>
      <c r="E3" s="162"/>
      <c r="F3" s="162"/>
      <c r="G3" s="162"/>
      <c r="H3" s="162"/>
      <c r="I3" s="162"/>
      <c r="J3" s="162"/>
      <c r="K3" s="162"/>
      <c r="L3" s="162"/>
      <c r="M3" s="162"/>
    </row>
    <row r="4" spans="1:13" ht="22.95" customHeight="1" x14ac:dyDescent="0.4">
      <c r="A4" s="162" t="s">
        <v>192</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6" spans="1:13" ht="15.6" x14ac:dyDescent="0.3">
      <c r="A6" s="9"/>
      <c r="B6" s="9"/>
      <c r="C6" s="9"/>
      <c r="D6" s="9"/>
      <c r="E6" s="9"/>
      <c r="F6" s="9"/>
      <c r="G6" s="9"/>
      <c r="H6" s="9"/>
      <c r="I6" s="9"/>
      <c r="J6" s="9"/>
      <c r="K6" s="9"/>
      <c r="L6" s="9"/>
    </row>
    <row r="7" spans="1:13" ht="15.6" x14ac:dyDescent="0.3">
      <c r="A7" s="9"/>
      <c r="B7" s="9"/>
      <c r="C7" s="227" t="s">
        <v>193</v>
      </c>
      <c r="D7" s="228"/>
      <c r="E7" s="228"/>
      <c r="F7" s="228"/>
      <c r="G7" s="228"/>
      <c r="H7" s="229"/>
      <c r="I7" s="9"/>
      <c r="J7" s="148" t="s">
        <v>709</v>
      </c>
      <c r="K7" s="149" t="s">
        <v>710</v>
      </c>
      <c r="L7" s="149" t="s">
        <v>711</v>
      </c>
      <c r="M7" s="149" t="s">
        <v>712</v>
      </c>
    </row>
    <row r="8" spans="1:13" ht="15.6" x14ac:dyDescent="0.3">
      <c r="A8" s="146" t="s">
        <v>194</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63" t="s">
        <v>198</v>
      </c>
      <c r="B9" s="18" t="s">
        <v>201</v>
      </c>
      <c r="C9" s="19">
        <v>8620</v>
      </c>
      <c r="D9" s="19">
        <v>8814</v>
      </c>
      <c r="E9" s="19">
        <v>8926</v>
      </c>
      <c r="F9" s="19">
        <v>9130</v>
      </c>
      <c r="G9" s="19">
        <v>9241</v>
      </c>
      <c r="H9" s="19">
        <v>9351</v>
      </c>
      <c r="I9" s="20"/>
      <c r="J9" s="21">
        <f>H9/H$15</f>
        <v>0.37151370679380213</v>
      </c>
      <c r="K9" s="21">
        <f>(H9-G9)/G9</f>
        <v>1.1903473650037875E-2</v>
      </c>
      <c r="L9" s="21">
        <f>((F9/C9)^(1/3)-1)</f>
        <v>1.9344937970839249E-2</v>
      </c>
      <c r="M9" s="21">
        <f>((H9/C9)^(1/5)-1)</f>
        <v>1.6412876336494797E-2</v>
      </c>
    </row>
    <row r="10" spans="1:13" ht="15.6" x14ac:dyDescent="0.3">
      <c r="A10" s="164"/>
      <c r="B10" s="18" t="s">
        <v>183</v>
      </c>
      <c r="C10" s="22">
        <v>684388259.32001841</v>
      </c>
      <c r="D10" s="22">
        <v>701514809.58001268</v>
      </c>
      <c r="E10" s="22">
        <v>752794266.75999713</v>
      </c>
      <c r="F10" s="22">
        <v>776509341.72999454</v>
      </c>
      <c r="G10" s="22">
        <v>734880918.28999484</v>
      </c>
      <c r="H10" s="22">
        <v>760925821.35999727</v>
      </c>
      <c r="I10" s="20"/>
      <c r="J10" s="21">
        <f>H10/H$16</f>
        <v>0.39945285226088972</v>
      </c>
      <c r="K10" s="21">
        <f t="shared" ref="K10:K17" si="0">(H10-G10)/G10</f>
        <v>3.5440984276209953E-2</v>
      </c>
      <c r="L10" s="21">
        <f t="shared" ref="L10:L17" si="1">((F10/C10)^(1/3)-1)</f>
        <v>4.2992962504524002E-2</v>
      </c>
      <c r="M10" s="21">
        <f t="shared" ref="M10:M17" si="2">((H10/C10)^(1/5)-1)</f>
        <v>2.1428459576992687E-2</v>
      </c>
    </row>
    <row r="11" spans="1:13" ht="15.6" x14ac:dyDescent="0.3">
      <c r="A11" s="164"/>
      <c r="B11" s="18" t="s">
        <v>184</v>
      </c>
      <c r="C11" s="22">
        <v>79395.389712299118</v>
      </c>
      <c r="D11" s="22">
        <v>79590.970000001442</v>
      </c>
      <c r="E11" s="22">
        <v>84337.247004256904</v>
      </c>
      <c r="F11" s="22">
        <v>85050.311251916166</v>
      </c>
      <c r="G11" s="22">
        <v>79523.960425278085</v>
      </c>
      <c r="H11" s="22">
        <v>81373.737713613227</v>
      </c>
      <c r="I11" s="20"/>
      <c r="J11" s="21"/>
      <c r="K11" s="21">
        <f t="shared" si="0"/>
        <v>2.3260628349530219E-2</v>
      </c>
      <c r="L11" s="21">
        <f t="shared" si="1"/>
        <v>2.3199236738016937E-2</v>
      </c>
      <c r="M11" s="21">
        <f t="shared" si="2"/>
        <v>4.9345923858972185E-3</v>
      </c>
    </row>
    <row r="12" spans="1:13" ht="15.6" x14ac:dyDescent="0.3">
      <c r="A12" s="163" t="s">
        <v>199</v>
      </c>
      <c r="B12" s="18" t="s">
        <v>201</v>
      </c>
      <c r="C12" s="19">
        <v>13081</v>
      </c>
      <c r="D12" s="19">
        <v>13579</v>
      </c>
      <c r="E12" s="19">
        <v>14000</v>
      </c>
      <c r="F12" s="19">
        <v>14683</v>
      </c>
      <c r="G12" s="19">
        <v>15299</v>
      </c>
      <c r="H12" s="19">
        <v>15819</v>
      </c>
      <c r="I12" s="20"/>
      <c r="J12" s="21">
        <f>H12/H$15</f>
        <v>0.62848629320619787</v>
      </c>
      <c r="K12" s="21">
        <f t="shared" si="0"/>
        <v>3.3989149617622068E-2</v>
      </c>
      <c r="L12" s="21">
        <f t="shared" si="1"/>
        <v>3.9260970665964345E-2</v>
      </c>
      <c r="M12" s="21">
        <f t="shared" si="2"/>
        <v>3.8741818332959754E-2</v>
      </c>
    </row>
    <row r="13" spans="1:13" ht="15.6" x14ac:dyDescent="0.3">
      <c r="A13" s="164"/>
      <c r="B13" s="18" t="s">
        <v>183</v>
      </c>
      <c r="C13" s="22">
        <v>967364081.92004693</v>
      </c>
      <c r="D13" s="22">
        <v>1005339732.2600102</v>
      </c>
      <c r="E13" s="22">
        <v>1093209192.2599931</v>
      </c>
      <c r="F13" s="22">
        <v>1134465709.8999815</v>
      </c>
      <c r="G13" s="22">
        <v>1083786996.2499859</v>
      </c>
      <c r="H13" s="22">
        <v>1143994414.039994</v>
      </c>
      <c r="I13" s="20"/>
      <c r="J13" s="21">
        <f>H13/H$16</f>
        <v>0.60054714773912965</v>
      </c>
      <c r="K13" s="21">
        <f t="shared" si="0"/>
        <v>5.5552814342976896E-2</v>
      </c>
      <c r="L13" s="21">
        <f t="shared" si="1"/>
        <v>5.4549908860970664E-2</v>
      </c>
      <c r="M13" s="21">
        <f t="shared" si="2"/>
        <v>3.4110122196771453E-2</v>
      </c>
    </row>
    <row r="14" spans="1:13" ht="15.6" x14ac:dyDescent="0.3">
      <c r="A14" s="164"/>
      <c r="B14" s="18" t="s">
        <v>184</v>
      </c>
      <c r="C14" s="22">
        <v>73951.844806975525</v>
      </c>
      <c r="D14" s="22">
        <v>74036.359986744996</v>
      </c>
      <c r="E14" s="22">
        <v>78086.370875713794</v>
      </c>
      <c r="F14" s="22">
        <v>77263.890887419562</v>
      </c>
      <c r="G14" s="22">
        <v>70840.381479180724</v>
      </c>
      <c r="H14" s="22">
        <v>72317.74537202061</v>
      </c>
      <c r="I14" s="20"/>
      <c r="J14" s="21"/>
      <c r="K14" s="21">
        <f t="shared" si="0"/>
        <v>2.0854826893811535E-2</v>
      </c>
      <c r="L14" s="21">
        <f t="shared" si="1"/>
        <v>1.4711356075663096E-2</v>
      </c>
      <c r="M14" s="21">
        <f t="shared" si="2"/>
        <v>-4.4589483685383291E-3</v>
      </c>
    </row>
    <row r="15" spans="1:13" ht="15.6" x14ac:dyDescent="0.3">
      <c r="A15" s="165" t="s">
        <v>200</v>
      </c>
      <c r="B15" s="23" t="s">
        <v>201</v>
      </c>
      <c r="C15" s="24">
        <v>21701</v>
      </c>
      <c r="D15" s="24">
        <v>22393</v>
      </c>
      <c r="E15" s="24">
        <v>22926</v>
      </c>
      <c r="F15" s="24">
        <v>23813</v>
      </c>
      <c r="G15" s="24">
        <v>24540</v>
      </c>
      <c r="H15" s="24">
        <v>25170</v>
      </c>
      <c r="I15" s="20"/>
      <c r="J15" s="25"/>
      <c r="K15" s="26">
        <f t="shared" si="0"/>
        <v>2.567237163814181E-2</v>
      </c>
      <c r="L15" s="26">
        <f t="shared" si="1"/>
        <v>3.1441944350994566E-2</v>
      </c>
      <c r="M15" s="26">
        <f t="shared" si="2"/>
        <v>3.0103098993706556E-2</v>
      </c>
    </row>
    <row r="16" spans="1:13" ht="15.6" x14ac:dyDescent="0.3">
      <c r="A16" s="166"/>
      <c r="B16" s="23" t="s">
        <v>183</v>
      </c>
      <c r="C16" s="27">
        <v>1651752341.2401507</v>
      </c>
      <c r="D16" s="27">
        <v>1706854541.840029</v>
      </c>
      <c r="E16" s="27">
        <v>1846003459.0199714</v>
      </c>
      <c r="F16" s="27">
        <v>1910975051.6299465</v>
      </c>
      <c r="G16" s="27">
        <v>1818667914.5399768</v>
      </c>
      <c r="H16" s="27">
        <v>1904920235.3999543</v>
      </c>
      <c r="I16" s="20"/>
      <c r="J16" s="25"/>
      <c r="K16" s="26">
        <f t="shared" si="0"/>
        <v>4.7426096963828927E-2</v>
      </c>
      <c r="L16" s="26">
        <f t="shared" si="1"/>
        <v>4.9792249414380541E-2</v>
      </c>
      <c r="M16" s="26">
        <f t="shared" si="2"/>
        <v>2.8931286272084522E-2</v>
      </c>
    </row>
    <row r="17" spans="1:13" ht="15.6" x14ac:dyDescent="0.3">
      <c r="A17" s="166"/>
      <c r="B17" s="23" t="s">
        <v>184</v>
      </c>
      <c r="C17" s="27">
        <v>76114.111849230481</v>
      </c>
      <c r="D17" s="27">
        <v>76222.683063458622</v>
      </c>
      <c r="E17" s="27">
        <v>80520.084577334521</v>
      </c>
      <c r="F17" s="27">
        <v>80249.235780033865</v>
      </c>
      <c r="G17" s="27">
        <v>74110.346965769233</v>
      </c>
      <c r="H17" s="27">
        <v>75682.170655540496</v>
      </c>
      <c r="I17" s="20"/>
      <c r="J17" s="25"/>
      <c r="K17" s="26">
        <f t="shared" si="0"/>
        <v>2.120923398857209E-2</v>
      </c>
      <c r="L17" s="26">
        <f t="shared" si="1"/>
        <v>1.7790923826481064E-2</v>
      </c>
      <c r="M17" s="26">
        <f t="shared" si="2"/>
        <v>-1.1375683878310783E-3</v>
      </c>
    </row>
    <row r="19" spans="1:13" x14ac:dyDescent="0.3">
      <c r="A19" t="s">
        <v>627</v>
      </c>
    </row>
  </sheetData>
  <sheetProtection algorithmName="SHA-512" hashValue="cSGiC0Tl8sVWXF2B8OmCuJXZhS5Ov8WZ8vO3CRjC+489ak5GxERZ4O4cPJC7Y5Vmue5IBMcrm6x5o9gOWsqwRQ==" saltValue="DtQ2ThxU0PJgPI7uKrHDVg==" spinCount="100000" sheet="1" objects="1" scenarios="1"/>
  <mergeCells count="9">
    <mergeCell ref="A9:A11"/>
    <mergeCell ref="A12:A14"/>
    <mergeCell ref="A15:A17"/>
    <mergeCell ref="A1:M1"/>
    <mergeCell ref="A2:M2"/>
    <mergeCell ref="A3:M3"/>
    <mergeCell ref="A4:M4"/>
    <mergeCell ref="A5:M5"/>
    <mergeCell ref="C7:H7"/>
  </mergeCells>
  <printOptions horizontalCentered="1"/>
  <pageMargins left="0.25" right="0.25" top="0.75" bottom="0.75" header="0.3" footer="0.3"/>
  <pageSetup scale="71" fitToHeight="10" orientation="landscape" r:id="rId1"/>
  <headerFooter>
    <oddFooter>Page &amp;P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EF24F-D6EC-4424-B2B1-0FBE952F19E3}">
  <sheetPr>
    <pageSetUpPr fitToPage="1"/>
  </sheetPr>
  <dimension ref="A1:M25"/>
  <sheetViews>
    <sheetView workbookViewId="0">
      <selection activeCell="A2" sqref="A2"/>
    </sheetView>
  </sheetViews>
  <sheetFormatPr defaultRowHeight="14.4" x14ac:dyDescent="0.3"/>
  <cols>
    <col min="1" max="1" width="20.33203125" bestFit="1" customWidth="1"/>
    <col min="2" max="2" width="24.5546875"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1175</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144</v>
      </c>
      <c r="B3" s="162"/>
      <c r="C3" s="162"/>
      <c r="D3" s="162"/>
      <c r="E3" s="162"/>
      <c r="F3" s="162"/>
      <c r="G3" s="162"/>
      <c r="H3" s="162"/>
      <c r="I3" s="162"/>
      <c r="J3" s="162"/>
      <c r="K3" s="162"/>
      <c r="L3" s="162"/>
      <c r="M3" s="162"/>
    </row>
    <row r="4" spans="1:13" ht="22.95" customHeight="1" x14ac:dyDescent="0.4">
      <c r="A4" s="162" t="s">
        <v>204</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7" spans="1:13" ht="15.6" x14ac:dyDescent="0.3">
      <c r="A7" s="28"/>
      <c r="B7" s="28"/>
      <c r="C7" s="230" t="s">
        <v>181</v>
      </c>
      <c r="D7" s="231"/>
      <c r="E7" s="231"/>
      <c r="F7" s="231"/>
      <c r="G7" s="231"/>
      <c r="H7" s="232"/>
      <c r="J7" s="148" t="s">
        <v>709</v>
      </c>
      <c r="K7" s="149" t="s">
        <v>710</v>
      </c>
      <c r="L7" s="149" t="s">
        <v>711</v>
      </c>
      <c r="M7" s="149" t="s">
        <v>712</v>
      </c>
    </row>
    <row r="8" spans="1:13" ht="15.6" x14ac:dyDescent="0.3">
      <c r="A8" s="146" t="s">
        <v>205</v>
      </c>
      <c r="B8" s="146" t="s">
        <v>195</v>
      </c>
      <c r="C8" s="147" t="s">
        <v>186</v>
      </c>
      <c r="D8" s="147" t="s">
        <v>187</v>
      </c>
      <c r="E8" s="147" t="s">
        <v>188</v>
      </c>
      <c r="F8" s="147" t="s">
        <v>189</v>
      </c>
      <c r="G8" s="147" t="s">
        <v>682</v>
      </c>
      <c r="H8" s="147" t="s">
        <v>709</v>
      </c>
      <c r="J8" s="150" t="s">
        <v>196</v>
      </c>
      <c r="K8" s="150" t="s">
        <v>197</v>
      </c>
      <c r="L8" s="150" t="s">
        <v>685</v>
      </c>
      <c r="M8" s="150" t="s">
        <v>685</v>
      </c>
    </row>
    <row r="9" spans="1:13" ht="15" x14ac:dyDescent="0.3">
      <c r="A9" s="168" t="s">
        <v>206</v>
      </c>
      <c r="B9" s="18" t="s">
        <v>201</v>
      </c>
      <c r="C9" s="19">
        <v>5886</v>
      </c>
      <c r="D9" s="19">
        <v>6303</v>
      </c>
      <c r="E9" s="19">
        <v>6574</v>
      </c>
      <c r="F9" s="19">
        <v>7104</v>
      </c>
      <c r="G9" s="19">
        <v>7635</v>
      </c>
      <c r="H9" s="19">
        <v>7968</v>
      </c>
      <c r="I9" s="29"/>
      <c r="J9" s="21">
        <f>H9/H$21</f>
        <v>0.31656734207389747</v>
      </c>
      <c r="K9" s="21">
        <f>(H9-G9)/G9</f>
        <v>4.3614931237721019E-2</v>
      </c>
      <c r="L9" s="21">
        <f>((F9/C9)^(1/3)-1)</f>
        <v>6.4700762276964197E-2</v>
      </c>
      <c r="M9" s="21">
        <f>((H9/C9)^(1/5)-1)</f>
        <v>6.2443425801365748E-2</v>
      </c>
    </row>
    <row r="10" spans="1:13" ht="15" x14ac:dyDescent="0.3">
      <c r="A10" s="169"/>
      <c r="B10" s="18" t="s">
        <v>183</v>
      </c>
      <c r="C10" s="22">
        <v>103305195.8299976</v>
      </c>
      <c r="D10" s="22">
        <v>115820222.71999966</v>
      </c>
      <c r="E10" s="22">
        <v>141168379.80999982</v>
      </c>
      <c r="F10" s="22">
        <v>152311303.4100005</v>
      </c>
      <c r="G10" s="22">
        <v>153905893.65000042</v>
      </c>
      <c r="H10" s="22">
        <v>171996428.38000226</v>
      </c>
      <c r="I10" s="29"/>
      <c r="J10" s="21">
        <f>H10/H$22</f>
        <v>9.0290619619508114E-2</v>
      </c>
      <c r="K10" s="21">
        <f t="shared" ref="K10:K23" si="0">(H10-G10)/G10</f>
        <v>0.11754283283745962</v>
      </c>
      <c r="L10" s="21">
        <f t="shared" ref="L10:L23" si="1">((F10/C10)^(1/3)-1)</f>
        <v>0.13816001206809325</v>
      </c>
      <c r="M10" s="21">
        <f t="shared" ref="M10:M23" si="2">((H10/C10)^(1/5)-1)</f>
        <v>0.10733608515721738</v>
      </c>
    </row>
    <row r="11" spans="1:13" ht="15" x14ac:dyDescent="0.3">
      <c r="A11" s="169"/>
      <c r="B11" s="18" t="s">
        <v>184</v>
      </c>
      <c r="C11" s="22">
        <v>17551.001670064154</v>
      </c>
      <c r="D11" s="22">
        <v>18375.412140250621</v>
      </c>
      <c r="E11" s="22">
        <v>21473.741985092762</v>
      </c>
      <c r="F11" s="22">
        <v>21440.21725929061</v>
      </c>
      <c r="G11" s="22">
        <v>20157.942848723043</v>
      </c>
      <c r="H11" s="22">
        <v>21585.897136044459</v>
      </c>
      <c r="I11" s="29"/>
      <c r="J11" s="21"/>
      <c r="K11" s="21">
        <f t="shared" si="0"/>
        <v>7.0838294266315632E-2</v>
      </c>
      <c r="L11" s="21">
        <f t="shared" si="1"/>
        <v>6.8995207286251192E-2</v>
      </c>
      <c r="M11" s="21">
        <f t="shared" si="2"/>
        <v>4.2254164565977081E-2</v>
      </c>
    </row>
    <row r="12" spans="1:13" ht="15" x14ac:dyDescent="0.3">
      <c r="A12" s="168" t="s">
        <v>207</v>
      </c>
      <c r="B12" s="18" t="s">
        <v>201</v>
      </c>
      <c r="C12" s="19">
        <v>7624</v>
      </c>
      <c r="D12" s="19">
        <v>7951</v>
      </c>
      <c r="E12" s="19">
        <v>8284</v>
      </c>
      <c r="F12" s="19">
        <v>8665</v>
      </c>
      <c r="G12" s="19">
        <v>9067</v>
      </c>
      <c r="H12" s="19">
        <v>9490</v>
      </c>
      <c r="I12" s="29"/>
      <c r="J12" s="21">
        <f>H12/H$21</f>
        <v>0.377036154151768</v>
      </c>
      <c r="K12" s="21">
        <f t="shared" si="0"/>
        <v>4.6652696592037059E-2</v>
      </c>
      <c r="L12" s="21">
        <f t="shared" si="1"/>
        <v>4.3586758182557972E-2</v>
      </c>
      <c r="M12" s="21">
        <f t="shared" si="2"/>
        <v>4.4760308503093205E-2</v>
      </c>
    </row>
    <row r="13" spans="1:13" ht="15" x14ac:dyDescent="0.3">
      <c r="A13" s="169"/>
      <c r="B13" s="18" t="s">
        <v>183</v>
      </c>
      <c r="C13" s="22">
        <v>509941831.10001808</v>
      </c>
      <c r="D13" s="22">
        <v>534085827.10000366</v>
      </c>
      <c r="E13" s="22">
        <v>598250435.99999976</v>
      </c>
      <c r="F13" s="22">
        <v>627047002.86999977</v>
      </c>
      <c r="G13" s="22">
        <v>596502531.06999707</v>
      </c>
      <c r="H13" s="22">
        <v>648816173.05000448</v>
      </c>
      <c r="I13" s="29"/>
      <c r="J13" s="21">
        <f>H13/H$22</f>
        <v>0.34060017894333289</v>
      </c>
      <c r="K13" s="21">
        <f t="shared" si="0"/>
        <v>8.7700620291028777E-2</v>
      </c>
      <c r="L13" s="21">
        <f t="shared" si="1"/>
        <v>7.1337941519211245E-2</v>
      </c>
      <c r="M13" s="21">
        <f t="shared" si="2"/>
        <v>4.9349610328757398E-2</v>
      </c>
    </row>
    <row r="14" spans="1:13" ht="15" x14ac:dyDescent="0.3">
      <c r="A14" s="169"/>
      <c r="B14" s="18" t="s">
        <v>184</v>
      </c>
      <c r="C14" s="22">
        <v>66886.389178911078</v>
      </c>
      <c r="D14" s="22">
        <v>67172.157854358404</v>
      </c>
      <c r="E14" s="22">
        <v>72217.580395943965</v>
      </c>
      <c r="F14" s="22">
        <v>72365.493695326004</v>
      </c>
      <c r="G14" s="22">
        <v>65788.301651041911</v>
      </c>
      <c r="H14" s="22">
        <v>68368.406011591622</v>
      </c>
      <c r="I14" s="29"/>
      <c r="J14" s="21"/>
      <c r="K14" s="21">
        <f t="shared" si="0"/>
        <v>3.9218284950343428E-2</v>
      </c>
      <c r="L14" s="21">
        <f t="shared" si="1"/>
        <v>2.6592119073054477E-2</v>
      </c>
      <c r="M14" s="21">
        <f t="shared" si="2"/>
        <v>4.3926839374663906E-3</v>
      </c>
    </row>
    <row r="15" spans="1:13" ht="15" x14ac:dyDescent="0.3">
      <c r="A15" s="168" t="s">
        <v>208</v>
      </c>
      <c r="B15" s="18" t="s">
        <v>201</v>
      </c>
      <c r="C15" s="19">
        <v>5456</v>
      </c>
      <c r="D15" s="19">
        <v>5411</v>
      </c>
      <c r="E15" s="19">
        <v>5275</v>
      </c>
      <c r="F15" s="19">
        <v>5171</v>
      </c>
      <c r="G15" s="19">
        <v>5058</v>
      </c>
      <c r="H15" s="19">
        <v>4952</v>
      </c>
      <c r="I15" s="29"/>
      <c r="J15" s="21">
        <f>H15/H$21</f>
        <v>0.19674215335717124</v>
      </c>
      <c r="K15" s="21">
        <f t="shared" si="0"/>
        <v>-2.0956899960458679E-2</v>
      </c>
      <c r="L15" s="21">
        <f t="shared" si="1"/>
        <v>-1.7724318900558145E-2</v>
      </c>
      <c r="M15" s="21">
        <f t="shared" si="2"/>
        <v>-1.9198198495882224E-2</v>
      </c>
    </row>
    <row r="16" spans="1:13" ht="15" x14ac:dyDescent="0.3">
      <c r="A16" s="169"/>
      <c r="B16" s="18" t="s">
        <v>183</v>
      </c>
      <c r="C16" s="22">
        <v>573958767.97001123</v>
      </c>
      <c r="D16" s="22">
        <v>569608245.73000538</v>
      </c>
      <c r="E16" s="22">
        <v>582806917.79999876</v>
      </c>
      <c r="F16" s="22">
        <v>587833010.03000164</v>
      </c>
      <c r="G16" s="22">
        <v>546423650.04999995</v>
      </c>
      <c r="H16" s="22">
        <v>546895569.15999579</v>
      </c>
      <c r="I16" s="29"/>
      <c r="J16" s="21">
        <f>H16/H$22</f>
        <v>0.28709630933453067</v>
      </c>
      <c r="K16" s="21">
        <f t="shared" si="0"/>
        <v>8.6365059409976026E-4</v>
      </c>
      <c r="L16" s="21">
        <f t="shared" si="1"/>
        <v>7.9935626416518524E-3</v>
      </c>
      <c r="M16" s="21">
        <f t="shared" si="2"/>
        <v>-9.6134311378580639E-3</v>
      </c>
    </row>
    <row r="17" spans="1:13" ht="15" x14ac:dyDescent="0.3">
      <c r="A17" s="169"/>
      <c r="B17" s="18" t="s">
        <v>184</v>
      </c>
      <c r="C17" s="22">
        <v>105197.72140212815</v>
      </c>
      <c r="D17" s="22">
        <v>105268.57248752641</v>
      </c>
      <c r="E17" s="22">
        <v>110484.72375355427</v>
      </c>
      <c r="F17" s="22">
        <v>113678.78747437664</v>
      </c>
      <c r="G17" s="22">
        <v>108031.56386911822</v>
      </c>
      <c r="H17" s="22">
        <v>110439.33141356942</v>
      </c>
      <c r="I17" s="29"/>
      <c r="J17" s="30"/>
      <c r="K17" s="21">
        <f t="shared" si="0"/>
        <v>2.2287630190823152E-2</v>
      </c>
      <c r="L17" s="21">
        <f t="shared" si="1"/>
        <v>2.6181938570874808E-2</v>
      </c>
      <c r="M17" s="21">
        <f t="shared" si="2"/>
        <v>9.7723794382569285E-3</v>
      </c>
    </row>
    <row r="18" spans="1:13" ht="15" x14ac:dyDescent="0.3">
      <c r="A18" s="168" t="s">
        <v>209</v>
      </c>
      <c r="B18" s="18" t="s">
        <v>201</v>
      </c>
      <c r="C18" s="19">
        <v>3532</v>
      </c>
      <c r="D18" s="19">
        <v>3626</v>
      </c>
      <c r="E18" s="19">
        <v>3725</v>
      </c>
      <c r="F18" s="19">
        <v>3769</v>
      </c>
      <c r="G18" s="19">
        <v>3739</v>
      </c>
      <c r="H18" s="19">
        <v>3706</v>
      </c>
      <c r="I18" s="29"/>
      <c r="J18" s="21">
        <f>H18/H$21</f>
        <v>0.14723877632101709</v>
      </c>
      <c r="K18" s="21">
        <f t="shared" si="0"/>
        <v>-8.8258892752072753E-3</v>
      </c>
      <c r="L18" s="21">
        <f t="shared" si="1"/>
        <v>2.1884505604772508E-2</v>
      </c>
      <c r="M18" s="21">
        <f t="shared" si="2"/>
        <v>9.6641683983149651E-3</v>
      </c>
    </row>
    <row r="19" spans="1:13" ht="15" x14ac:dyDescent="0.3">
      <c r="A19" s="169"/>
      <c r="B19" s="18" t="s">
        <v>183</v>
      </c>
      <c r="C19" s="22">
        <v>464546546.3400079</v>
      </c>
      <c r="D19" s="22">
        <v>487340246.29000568</v>
      </c>
      <c r="E19" s="22">
        <v>523777725.41000104</v>
      </c>
      <c r="F19" s="22">
        <v>543783735.32000172</v>
      </c>
      <c r="G19" s="22">
        <v>521835839.77000129</v>
      </c>
      <c r="H19" s="22">
        <v>537212064.80999959</v>
      </c>
      <c r="I19" s="29"/>
      <c r="J19" s="21">
        <f>H19/H$22</f>
        <v>0.28201289210264691</v>
      </c>
      <c r="K19" s="21">
        <f t="shared" si="0"/>
        <v>2.9465636255983012E-2</v>
      </c>
      <c r="L19" s="21">
        <f t="shared" si="1"/>
        <v>5.3899000528658814E-2</v>
      </c>
      <c r="M19" s="21">
        <f t="shared" si="2"/>
        <v>2.949277808741857E-2</v>
      </c>
    </row>
    <row r="20" spans="1:13" ht="15" x14ac:dyDescent="0.3">
      <c r="A20" s="169"/>
      <c r="B20" s="18" t="s">
        <v>184</v>
      </c>
      <c r="C20" s="22">
        <v>131525.0697451891</v>
      </c>
      <c r="D20" s="22">
        <v>134401.61232487747</v>
      </c>
      <c r="E20" s="22">
        <v>140611.46990872512</v>
      </c>
      <c r="F20" s="22">
        <v>144277.98761475238</v>
      </c>
      <c r="G20" s="22">
        <v>139565.61641347987</v>
      </c>
      <c r="H20" s="22">
        <v>144957.38392066906</v>
      </c>
      <c r="I20" s="29"/>
      <c r="J20" s="30"/>
      <c r="K20" s="21">
        <f t="shared" si="0"/>
        <v>3.8632491624695217E-2</v>
      </c>
      <c r="L20" s="21">
        <f t="shared" si="1"/>
        <v>3.132887791946648E-2</v>
      </c>
      <c r="M20" s="21">
        <f t="shared" si="2"/>
        <v>1.9638816855864771E-2</v>
      </c>
    </row>
    <row r="21" spans="1:13" s="33" customFormat="1" ht="15.6" x14ac:dyDescent="0.3">
      <c r="A21" s="170" t="s">
        <v>210</v>
      </c>
      <c r="B21" s="23" t="s">
        <v>201</v>
      </c>
      <c r="C21" s="24">
        <v>21701</v>
      </c>
      <c r="D21" s="24">
        <v>22393</v>
      </c>
      <c r="E21" s="24">
        <v>22926</v>
      </c>
      <c r="F21" s="24">
        <v>23813</v>
      </c>
      <c r="G21" s="24">
        <v>24540</v>
      </c>
      <c r="H21" s="24">
        <v>25170</v>
      </c>
      <c r="I21" s="31"/>
      <c r="J21" s="32"/>
      <c r="K21" s="26">
        <f t="shared" si="0"/>
        <v>2.567237163814181E-2</v>
      </c>
      <c r="L21" s="26">
        <f t="shared" si="1"/>
        <v>3.1441944350994566E-2</v>
      </c>
      <c r="M21" s="26">
        <f t="shared" si="2"/>
        <v>3.0103098993706556E-2</v>
      </c>
    </row>
    <row r="22" spans="1:13" s="33" customFormat="1" ht="15.6" x14ac:dyDescent="0.3">
      <c r="A22" s="171"/>
      <c r="B22" s="23" t="s">
        <v>183</v>
      </c>
      <c r="C22" s="27">
        <v>1651752341.2401311</v>
      </c>
      <c r="D22" s="27">
        <v>1706854541.8400655</v>
      </c>
      <c r="E22" s="27">
        <v>1846003459.0199678</v>
      </c>
      <c r="F22" s="27">
        <v>1910975051.6299615</v>
      </c>
      <c r="G22" s="27">
        <v>1818667914.5399716</v>
      </c>
      <c r="H22" s="27">
        <v>1904920235.3999667</v>
      </c>
      <c r="I22" s="31"/>
      <c r="J22" s="32"/>
      <c r="K22" s="26">
        <f t="shared" si="0"/>
        <v>4.7426096963838767E-2</v>
      </c>
      <c r="L22" s="26">
        <f t="shared" si="1"/>
        <v>4.9792249414387424E-2</v>
      </c>
      <c r="M22" s="26">
        <f t="shared" si="2"/>
        <v>2.8931286272088297E-2</v>
      </c>
    </row>
    <row r="23" spans="1:13" s="33" customFormat="1" ht="15.6" x14ac:dyDescent="0.3">
      <c r="A23" s="171"/>
      <c r="B23" s="23" t="s">
        <v>184</v>
      </c>
      <c r="C23" s="27">
        <v>76114.111849229579</v>
      </c>
      <c r="D23" s="27">
        <v>76222.683063460252</v>
      </c>
      <c r="E23" s="27">
        <v>80520.084577334375</v>
      </c>
      <c r="F23" s="27">
        <v>80249.235780034491</v>
      </c>
      <c r="G23" s="27">
        <v>74110.346965769015</v>
      </c>
      <c r="H23" s="27">
        <v>75682.170655540991</v>
      </c>
      <c r="I23" s="31"/>
      <c r="J23" s="32"/>
      <c r="K23" s="26">
        <f t="shared" si="0"/>
        <v>2.1209233988581773E-2</v>
      </c>
      <c r="L23" s="26">
        <f t="shared" si="1"/>
        <v>1.7790923826487726E-2</v>
      </c>
      <c r="M23" s="26">
        <f t="shared" si="2"/>
        <v>-1.1375683878274145E-3</v>
      </c>
    </row>
    <row r="25" spans="1:13" x14ac:dyDescent="0.3">
      <c r="A25" t="s">
        <v>234</v>
      </c>
    </row>
  </sheetData>
  <sheetProtection algorithmName="SHA-512" hashValue="E7LUfr3IZDBTnHU2NZ/cRwunsVEsiJIYeVacOwW1C3ARHZgBkTq5MaUk9Zn8oPDJcjy+8UzVdSBjHnLf/ioNxQ==" saltValue="qsT5kOXvyYMEte3yzOyBhA==" spinCount="100000" sheet="1" objects="1" scenarios="1"/>
  <mergeCells count="11">
    <mergeCell ref="A9:A11"/>
    <mergeCell ref="A12:A14"/>
    <mergeCell ref="A15:A17"/>
    <mergeCell ref="A18:A20"/>
    <mergeCell ref="A21:A23"/>
    <mergeCell ref="C7:H7"/>
    <mergeCell ref="A1:M1"/>
    <mergeCell ref="A2:M2"/>
    <mergeCell ref="A3:M3"/>
    <mergeCell ref="A4:M4"/>
    <mergeCell ref="A5:M5"/>
  </mergeCells>
  <printOptions horizontalCentered="1"/>
  <pageMargins left="0.25" right="0.25" top="0.75" bottom="0.75" header="0.3" footer="0.3"/>
  <pageSetup scale="70" fitToHeight="10" orientation="landscape" r:id="rId1"/>
  <headerFooter>
    <oddFooter>Page &amp;P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15447-A4B7-47C0-8528-E85577687944}">
  <sheetPr>
    <pageSetUpPr fitToPage="1"/>
  </sheetPr>
  <dimension ref="A1:M46"/>
  <sheetViews>
    <sheetView workbookViewId="0">
      <selection activeCell="A2" sqref="A2"/>
    </sheetView>
  </sheetViews>
  <sheetFormatPr defaultRowHeight="14.4" x14ac:dyDescent="0.3"/>
  <cols>
    <col min="1" max="1" width="29" customWidth="1"/>
    <col min="2" max="2" width="24.5546875" bestFit="1" customWidth="1"/>
    <col min="3" max="8" width="16.5546875" bestFit="1" customWidth="1"/>
    <col min="9" max="9" width="1.6640625" customWidth="1"/>
    <col min="10" max="10" width="9.88671875" bestFit="1" customWidth="1"/>
    <col min="11" max="13" width="11.5546875" bestFit="1" customWidth="1"/>
  </cols>
  <sheetData>
    <row r="1" spans="1:13" ht="22.8" x14ac:dyDescent="0.4">
      <c r="A1" s="162" t="s">
        <v>1176</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144</v>
      </c>
      <c r="B3" s="162"/>
      <c r="C3" s="162"/>
      <c r="D3" s="162"/>
      <c r="E3" s="162"/>
      <c r="F3" s="162"/>
      <c r="G3" s="162"/>
      <c r="H3" s="162"/>
      <c r="I3" s="162"/>
      <c r="J3" s="162"/>
      <c r="K3" s="162"/>
      <c r="L3" s="162"/>
      <c r="M3" s="162"/>
    </row>
    <row r="4" spans="1:13" ht="22.8" x14ac:dyDescent="0.4">
      <c r="A4" s="162" t="s">
        <v>212</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213</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74" t="s">
        <v>214</v>
      </c>
      <c r="B9" s="18" t="s">
        <v>201</v>
      </c>
      <c r="C9" s="19">
        <v>4261</v>
      </c>
      <c r="D9" s="19">
        <v>4704</v>
      </c>
      <c r="E9" s="19">
        <v>5157</v>
      </c>
      <c r="F9" s="19">
        <v>5791</v>
      </c>
      <c r="G9" s="19">
        <v>6389</v>
      </c>
      <c r="H9" s="19">
        <v>6893</v>
      </c>
      <c r="I9" s="20"/>
      <c r="J9" s="21">
        <f>H9/H$42</f>
        <v>0.27385776718315458</v>
      </c>
      <c r="K9" s="21">
        <f>(H9-G9)/G9</f>
        <v>7.8885584598528721E-2</v>
      </c>
      <c r="L9" s="21">
        <f>((F9/C9)^(1/3)-1)</f>
        <v>0.10767922458112467</v>
      </c>
      <c r="M9" s="21">
        <f>((H9/C9)^(1/5)-1)</f>
        <v>0.10097979478380448</v>
      </c>
    </row>
    <row r="10" spans="1:13" ht="15.6" x14ac:dyDescent="0.3">
      <c r="A10" s="175"/>
      <c r="B10" s="18" t="s">
        <v>183</v>
      </c>
      <c r="C10" s="22">
        <v>174030344.34999239</v>
      </c>
      <c r="D10" s="22">
        <v>193345994.68999624</v>
      </c>
      <c r="E10" s="22">
        <v>235411825.5399999</v>
      </c>
      <c r="F10" s="22">
        <v>264726791.30000043</v>
      </c>
      <c r="G10" s="22">
        <v>269861930.43000048</v>
      </c>
      <c r="H10" s="22">
        <v>306301390.75000268</v>
      </c>
      <c r="I10" s="20"/>
      <c r="J10" s="21">
        <f>H10/H$43</f>
        <v>0.16079486429818415</v>
      </c>
      <c r="K10" s="21">
        <f t="shared" ref="K10:K44" si="0">(H10-G10)/G10</f>
        <v>0.1350300142815225</v>
      </c>
      <c r="L10" s="21">
        <f t="shared" ref="L10:L44" si="1">((F10/C10)^(1/3)-1)</f>
        <v>0.15007008083023532</v>
      </c>
      <c r="M10" s="21">
        <f t="shared" ref="M10:M44" si="2">((H10/C10)^(1/5)-1)</f>
        <v>0.11970804307262428</v>
      </c>
    </row>
    <row r="11" spans="1:13" ht="15.6" x14ac:dyDescent="0.3">
      <c r="A11" s="175"/>
      <c r="B11" s="18" t="s">
        <v>184</v>
      </c>
      <c r="C11" s="22">
        <v>40842.606043180567</v>
      </c>
      <c r="D11" s="22">
        <v>41102.464857567225</v>
      </c>
      <c r="E11" s="22">
        <v>45648.986918751194</v>
      </c>
      <c r="F11" s="22">
        <v>45713.484942151692</v>
      </c>
      <c r="G11" s="22">
        <v>42238.524092972373</v>
      </c>
      <c r="H11" s="22">
        <v>44436.586500798301</v>
      </c>
      <c r="I11" s="20"/>
      <c r="J11" s="35"/>
      <c r="K11" s="21">
        <f t="shared" si="0"/>
        <v>5.2039280609987991E-2</v>
      </c>
      <c r="L11" s="21">
        <f t="shared" si="1"/>
        <v>3.8269975014780133E-2</v>
      </c>
      <c r="M11" s="21">
        <f t="shared" si="2"/>
        <v>1.7010528601478558E-2</v>
      </c>
    </row>
    <row r="12" spans="1:13" ht="15.6" x14ac:dyDescent="0.3">
      <c r="A12" s="174" t="s">
        <v>215</v>
      </c>
      <c r="B12" s="18" t="s">
        <v>201</v>
      </c>
      <c r="C12" s="19">
        <v>886</v>
      </c>
      <c r="D12" s="19">
        <v>928</v>
      </c>
      <c r="E12" s="19">
        <v>944</v>
      </c>
      <c r="F12" s="19">
        <v>962</v>
      </c>
      <c r="G12" s="19">
        <v>980</v>
      </c>
      <c r="H12" s="19">
        <v>998</v>
      </c>
      <c r="I12" s="20"/>
      <c r="J12" s="21">
        <f>H12/H$42</f>
        <v>3.9650377433452524E-2</v>
      </c>
      <c r="K12" s="21">
        <f t="shared" si="0"/>
        <v>1.8367346938775512E-2</v>
      </c>
      <c r="L12" s="21">
        <f t="shared" si="1"/>
        <v>2.7812235460593637E-2</v>
      </c>
      <c r="M12" s="21">
        <f t="shared" si="2"/>
        <v>2.4092920464204637E-2</v>
      </c>
    </row>
    <row r="13" spans="1:13" ht="15.6" x14ac:dyDescent="0.3">
      <c r="A13" s="175"/>
      <c r="B13" s="18" t="s">
        <v>183</v>
      </c>
      <c r="C13" s="22">
        <v>45694492.67999956</v>
      </c>
      <c r="D13" s="22">
        <v>49657320.929999828</v>
      </c>
      <c r="E13" s="22">
        <v>57215536.19000002</v>
      </c>
      <c r="F13" s="22">
        <v>60204766.069999985</v>
      </c>
      <c r="G13" s="22">
        <v>60303371.680000044</v>
      </c>
      <c r="H13" s="22">
        <v>64942886.559999943</v>
      </c>
      <c r="I13" s="20"/>
      <c r="J13" s="21">
        <f>H13/H$43</f>
        <v>3.4092181579647197E-2</v>
      </c>
      <c r="K13" s="21">
        <f t="shared" si="0"/>
        <v>7.6936243376564295E-2</v>
      </c>
      <c r="L13" s="21">
        <f t="shared" si="1"/>
        <v>9.6282137153974379E-2</v>
      </c>
      <c r="M13" s="21">
        <f t="shared" si="2"/>
        <v>7.2836512307742352E-2</v>
      </c>
    </row>
    <row r="14" spans="1:13" ht="15.6" x14ac:dyDescent="0.3">
      <c r="A14" s="175"/>
      <c r="B14" s="18" t="s">
        <v>184</v>
      </c>
      <c r="C14" s="22">
        <v>51573.919503385507</v>
      </c>
      <c r="D14" s="22">
        <v>53510.044105603265</v>
      </c>
      <c r="E14" s="22">
        <v>60609.678167372906</v>
      </c>
      <c r="F14" s="22">
        <v>62582.916912681896</v>
      </c>
      <c r="G14" s="22">
        <v>61534.05273469392</v>
      </c>
      <c r="H14" s="22">
        <v>65073.032625250446</v>
      </c>
      <c r="I14" s="20"/>
      <c r="J14" s="35"/>
      <c r="K14" s="21">
        <f t="shared" si="0"/>
        <v>5.7512543596225547E-2</v>
      </c>
      <c r="L14" s="21">
        <f t="shared" si="1"/>
        <v>6.6617130377609524E-2</v>
      </c>
      <c r="M14" s="21">
        <f t="shared" si="2"/>
        <v>4.7596844846308439E-2</v>
      </c>
    </row>
    <row r="15" spans="1:13" ht="15.6" x14ac:dyDescent="0.3">
      <c r="A15" s="174" t="s">
        <v>216</v>
      </c>
      <c r="B15" s="18" t="s">
        <v>201</v>
      </c>
      <c r="C15" s="19">
        <v>237</v>
      </c>
      <c r="D15" s="19">
        <v>266</v>
      </c>
      <c r="E15" s="19">
        <v>284</v>
      </c>
      <c r="F15" s="19">
        <v>302</v>
      </c>
      <c r="G15" s="19">
        <v>319</v>
      </c>
      <c r="H15" s="19">
        <v>317</v>
      </c>
      <c r="I15" s="20"/>
      <c r="J15" s="21">
        <f>H15/H$42</f>
        <v>1.2594358363130711E-2</v>
      </c>
      <c r="K15" s="21">
        <f t="shared" si="0"/>
        <v>-6.269592476489028E-3</v>
      </c>
      <c r="L15" s="21">
        <f t="shared" si="1"/>
        <v>8.4142073719955635E-2</v>
      </c>
      <c r="M15" s="21">
        <f t="shared" si="2"/>
        <v>5.9893388891567811E-2</v>
      </c>
    </row>
    <row r="16" spans="1:13" ht="15.6" x14ac:dyDescent="0.3">
      <c r="A16" s="175"/>
      <c r="B16" s="18" t="s">
        <v>183</v>
      </c>
      <c r="C16" s="22">
        <v>9726719.5700000338</v>
      </c>
      <c r="D16" s="22">
        <v>11074093.370000016</v>
      </c>
      <c r="E16" s="22">
        <v>13633921.549999997</v>
      </c>
      <c r="F16" s="22">
        <v>14862985.909999998</v>
      </c>
      <c r="G16" s="22">
        <v>15305388.290000001</v>
      </c>
      <c r="H16" s="22">
        <v>16240197.859999999</v>
      </c>
      <c r="I16" s="20"/>
      <c r="J16" s="21">
        <f>H16/H$43</f>
        <v>8.5253952150863288E-3</v>
      </c>
      <c r="K16" s="21">
        <f t="shared" si="0"/>
        <v>6.1077154808987753E-2</v>
      </c>
      <c r="L16" s="21">
        <f t="shared" si="1"/>
        <v>0.15180746886835572</v>
      </c>
      <c r="M16" s="21">
        <f t="shared" si="2"/>
        <v>0.10796230274076346</v>
      </c>
    </row>
    <row r="17" spans="1:13" ht="15.6" x14ac:dyDescent="0.3">
      <c r="A17" s="175"/>
      <c r="B17" s="18" t="s">
        <v>184</v>
      </c>
      <c r="C17" s="22">
        <v>41041.010843882003</v>
      </c>
      <c r="D17" s="22">
        <v>41631.929962406073</v>
      </c>
      <c r="E17" s="22">
        <v>48006.76602112675</v>
      </c>
      <c r="F17" s="22">
        <v>49215.185132450322</v>
      </c>
      <c r="G17" s="22">
        <v>47979.273636363636</v>
      </c>
      <c r="H17" s="22">
        <v>51230.908075709776</v>
      </c>
      <c r="I17" s="20"/>
      <c r="J17" s="35"/>
      <c r="K17" s="21">
        <f t="shared" si="0"/>
        <v>6.7771647899265333E-2</v>
      </c>
      <c r="L17" s="21">
        <f t="shared" si="1"/>
        <v>6.2413771025621623E-2</v>
      </c>
      <c r="M17" s="21">
        <f t="shared" si="2"/>
        <v>4.5352593339096137E-2</v>
      </c>
    </row>
    <row r="18" spans="1:13" ht="15.6" x14ac:dyDescent="0.3">
      <c r="A18" s="174" t="s">
        <v>217</v>
      </c>
      <c r="B18" s="18" t="s">
        <v>201</v>
      </c>
      <c r="C18" s="19">
        <v>7355</v>
      </c>
      <c r="D18" s="19">
        <v>7469</v>
      </c>
      <c r="E18" s="19">
        <v>7546</v>
      </c>
      <c r="F18" s="19">
        <v>7732</v>
      </c>
      <c r="G18" s="19">
        <v>7925</v>
      </c>
      <c r="H18" s="19">
        <v>8039</v>
      </c>
      <c r="I18" s="20"/>
      <c r="J18" s="21">
        <f>H18/H$42</f>
        <v>0.31938816050854191</v>
      </c>
      <c r="K18" s="21">
        <f t="shared" si="0"/>
        <v>1.4384858044164037E-2</v>
      </c>
      <c r="L18" s="21">
        <f t="shared" si="1"/>
        <v>1.6801994493578221E-2</v>
      </c>
      <c r="M18" s="21">
        <f t="shared" si="2"/>
        <v>1.7943961182164125E-2</v>
      </c>
    </row>
    <row r="19" spans="1:13" ht="15.6" x14ac:dyDescent="0.3">
      <c r="A19" s="175"/>
      <c r="B19" s="18" t="s">
        <v>183</v>
      </c>
      <c r="C19" s="22">
        <v>522114490.15003979</v>
      </c>
      <c r="D19" s="22">
        <v>546127095.08002615</v>
      </c>
      <c r="E19" s="22">
        <v>603004822.18999934</v>
      </c>
      <c r="F19" s="22">
        <v>639228865.8799969</v>
      </c>
      <c r="G19" s="22">
        <v>626138457.36999726</v>
      </c>
      <c r="H19" s="22">
        <v>671886369.01000166</v>
      </c>
      <c r="I19" s="20"/>
      <c r="J19" s="21">
        <f>H19/H$43</f>
        <v>0.35271102512537961</v>
      </c>
      <c r="K19" s="21">
        <f t="shared" si="0"/>
        <v>7.3063571006581812E-2</v>
      </c>
      <c r="L19" s="21">
        <f t="shared" si="1"/>
        <v>6.9785919332066015E-2</v>
      </c>
      <c r="M19" s="21">
        <f t="shared" si="2"/>
        <v>5.1734249409662869E-2</v>
      </c>
    </row>
    <row r="20" spans="1:13" ht="15.6" x14ac:dyDescent="0.3">
      <c r="A20" s="175"/>
      <c r="B20" s="18" t="s">
        <v>184</v>
      </c>
      <c r="C20" s="22">
        <v>70987.694106055715</v>
      </c>
      <c r="D20" s="22">
        <v>73119.171921278103</v>
      </c>
      <c r="E20" s="22">
        <v>79910.525071561002</v>
      </c>
      <c r="F20" s="22">
        <v>82673.159063631261</v>
      </c>
      <c r="G20" s="22">
        <v>79008.00723911637</v>
      </c>
      <c r="H20" s="22">
        <v>83578.351661898458</v>
      </c>
      <c r="I20" s="20"/>
      <c r="J20" s="35"/>
      <c r="K20" s="21">
        <f t="shared" si="0"/>
        <v>5.7846597863809156E-2</v>
      </c>
      <c r="L20" s="21">
        <f t="shared" si="1"/>
        <v>5.2108399792111681E-2</v>
      </c>
      <c r="M20" s="21">
        <f t="shared" si="2"/>
        <v>3.3194644809579898E-2</v>
      </c>
    </row>
    <row r="21" spans="1:13" ht="15.6" x14ac:dyDescent="0.3">
      <c r="A21" s="174" t="s">
        <v>218</v>
      </c>
      <c r="B21" s="18" t="s">
        <v>201</v>
      </c>
      <c r="C21" s="19">
        <v>1459</v>
      </c>
      <c r="D21" s="19">
        <v>1567</v>
      </c>
      <c r="E21" s="19">
        <v>1655</v>
      </c>
      <c r="F21" s="19">
        <v>1702</v>
      </c>
      <c r="G21" s="19">
        <v>1760</v>
      </c>
      <c r="H21" s="19">
        <v>1838</v>
      </c>
      <c r="I21" s="20"/>
      <c r="J21" s="21">
        <f>H21/H$42</f>
        <v>7.3023440603893527E-2</v>
      </c>
      <c r="K21" s="21">
        <f t="shared" si="0"/>
        <v>4.4318181818181819E-2</v>
      </c>
      <c r="L21" s="21">
        <f t="shared" si="1"/>
        <v>5.2692239448800082E-2</v>
      </c>
      <c r="M21" s="21">
        <f t="shared" si="2"/>
        <v>4.7268505106140335E-2</v>
      </c>
    </row>
    <row r="22" spans="1:13" ht="15.6" x14ac:dyDescent="0.3">
      <c r="A22" s="175"/>
      <c r="B22" s="18" t="s">
        <v>183</v>
      </c>
      <c r="C22" s="22">
        <v>155794858.75999811</v>
      </c>
      <c r="D22" s="22">
        <v>165346291.97999942</v>
      </c>
      <c r="E22" s="22">
        <v>180603165.68000066</v>
      </c>
      <c r="F22" s="22">
        <v>191372817.07000083</v>
      </c>
      <c r="G22" s="22">
        <v>189077690.78000101</v>
      </c>
      <c r="H22" s="22">
        <v>201904768.70000148</v>
      </c>
      <c r="I22" s="20"/>
      <c r="J22" s="21">
        <f>H22/H$43</f>
        <v>0.10599119319954546</v>
      </c>
      <c r="K22" s="21">
        <f t="shared" si="0"/>
        <v>6.7840250571524333E-2</v>
      </c>
      <c r="L22" s="21">
        <f t="shared" si="1"/>
        <v>7.096606377460879E-2</v>
      </c>
      <c r="M22" s="21">
        <f t="shared" si="2"/>
        <v>5.3219014020738031E-2</v>
      </c>
    </row>
    <row r="23" spans="1:13" ht="15.6" x14ac:dyDescent="0.3">
      <c r="A23" s="175"/>
      <c r="B23" s="18" t="s">
        <v>184</v>
      </c>
      <c r="C23" s="22">
        <v>106781.94568882667</v>
      </c>
      <c r="D23" s="22">
        <v>105517.73578812982</v>
      </c>
      <c r="E23" s="22">
        <v>109125.77986706988</v>
      </c>
      <c r="F23" s="22">
        <v>112439.96302585243</v>
      </c>
      <c r="G23" s="22">
        <v>107430.50612500058</v>
      </c>
      <c r="H23" s="22">
        <v>109850.2550054415</v>
      </c>
      <c r="I23" s="20"/>
      <c r="J23" s="35"/>
      <c r="K23" s="21">
        <f t="shared" si="0"/>
        <v>2.2523852560327955E-2</v>
      </c>
      <c r="L23" s="21">
        <f t="shared" si="1"/>
        <v>1.7359132746506578E-2</v>
      </c>
      <c r="M23" s="21">
        <f t="shared" si="2"/>
        <v>5.6819324610497546E-3</v>
      </c>
    </row>
    <row r="24" spans="1:13" ht="15.6" x14ac:dyDescent="0.3">
      <c r="A24" s="174" t="s">
        <v>219</v>
      </c>
      <c r="B24" s="18" t="s">
        <v>201</v>
      </c>
      <c r="C24" s="19">
        <v>975</v>
      </c>
      <c r="D24" s="19">
        <v>978</v>
      </c>
      <c r="E24" s="19">
        <v>992</v>
      </c>
      <c r="F24" s="19">
        <v>1003</v>
      </c>
      <c r="G24" s="19">
        <v>1005</v>
      </c>
      <c r="H24" s="19">
        <v>1012</v>
      </c>
      <c r="I24" s="20"/>
      <c r="J24" s="21">
        <f>H24/H$42</f>
        <v>4.0206595152959872E-2</v>
      </c>
      <c r="K24" s="21">
        <f t="shared" si="0"/>
        <v>6.965174129353234E-3</v>
      </c>
      <c r="L24" s="21">
        <f t="shared" si="1"/>
        <v>9.4824485319178198E-3</v>
      </c>
      <c r="M24" s="21">
        <f t="shared" si="2"/>
        <v>7.4770906486654187E-3</v>
      </c>
    </row>
    <row r="25" spans="1:13" ht="15.6" x14ac:dyDescent="0.3">
      <c r="A25" s="175"/>
      <c r="B25" s="18" t="s">
        <v>183</v>
      </c>
      <c r="C25" s="22">
        <v>143001370.06999907</v>
      </c>
      <c r="D25" s="22">
        <v>148618400.99999982</v>
      </c>
      <c r="E25" s="22">
        <v>158657150.1300005</v>
      </c>
      <c r="F25" s="22">
        <v>165817207.97000054</v>
      </c>
      <c r="G25" s="22">
        <v>159471725.80000076</v>
      </c>
      <c r="H25" s="22">
        <v>165735932.15000111</v>
      </c>
      <c r="I25" s="20"/>
      <c r="J25" s="21">
        <f>H25/H$43</f>
        <v>8.7004132283366897E-2</v>
      </c>
      <c r="K25" s="21">
        <f t="shared" si="0"/>
        <v>3.9280984253324748E-2</v>
      </c>
      <c r="L25" s="21">
        <f t="shared" si="1"/>
        <v>5.0581623448797464E-2</v>
      </c>
      <c r="M25" s="21">
        <f t="shared" si="2"/>
        <v>2.9947992333749118E-2</v>
      </c>
    </row>
    <row r="26" spans="1:13" ht="15.6" x14ac:dyDescent="0.3">
      <c r="A26" s="175"/>
      <c r="B26" s="18" t="s">
        <v>184</v>
      </c>
      <c r="C26" s="22">
        <v>146668.0718666657</v>
      </c>
      <c r="D26" s="22">
        <v>151961.55521472375</v>
      </c>
      <c r="E26" s="22">
        <v>159936.64327621018</v>
      </c>
      <c r="F26" s="22">
        <v>165321.24423728866</v>
      </c>
      <c r="G26" s="22">
        <v>158678.33412935399</v>
      </c>
      <c r="H26" s="22">
        <v>163770.68394268883</v>
      </c>
      <c r="I26" s="20"/>
      <c r="J26" s="35"/>
      <c r="K26" s="21">
        <f t="shared" si="0"/>
        <v>3.2092281793074426E-2</v>
      </c>
      <c r="L26" s="21">
        <f t="shared" si="1"/>
        <v>4.0713114900263747E-2</v>
      </c>
      <c r="M26" s="21">
        <f t="shared" si="2"/>
        <v>2.2304131670741745E-2</v>
      </c>
    </row>
    <row r="27" spans="1:13" ht="15.6" x14ac:dyDescent="0.3">
      <c r="A27" s="174" t="s">
        <v>220</v>
      </c>
      <c r="B27" s="18" t="s">
        <v>201</v>
      </c>
      <c r="C27" s="19">
        <v>988</v>
      </c>
      <c r="D27" s="19">
        <v>994</v>
      </c>
      <c r="E27" s="19">
        <v>1004</v>
      </c>
      <c r="F27" s="19">
        <v>1004</v>
      </c>
      <c r="G27" s="19">
        <v>1004</v>
      </c>
      <c r="H27" s="19">
        <v>1004</v>
      </c>
      <c r="I27" s="20"/>
      <c r="J27" s="21">
        <f>H27/H$42</f>
        <v>3.9888756456098531E-2</v>
      </c>
      <c r="K27" s="21">
        <f>(H27-G27)/G27</f>
        <v>0</v>
      </c>
      <c r="L27" s="21">
        <f t="shared" si="1"/>
        <v>5.3692304299959304E-3</v>
      </c>
      <c r="M27" s="21">
        <f>((H27/C27)^(1/5)-1)</f>
        <v>3.218087462030006E-3</v>
      </c>
    </row>
    <row r="28" spans="1:13" ht="15.6" x14ac:dyDescent="0.3">
      <c r="A28" s="175"/>
      <c r="B28" s="18" t="s">
        <v>183</v>
      </c>
      <c r="C28" s="22">
        <v>175809060.47999921</v>
      </c>
      <c r="D28" s="22">
        <v>180584295.61000064</v>
      </c>
      <c r="E28" s="22">
        <v>188387147.21000132</v>
      </c>
      <c r="F28" s="22">
        <v>193023256.26000142</v>
      </c>
      <c r="G28" s="22">
        <v>186097189.98000154</v>
      </c>
      <c r="H28" s="22">
        <v>189188990.92000172</v>
      </c>
      <c r="I28" s="20"/>
      <c r="J28" s="21">
        <f>H28/H$43</f>
        <v>9.9315964733966214E-2</v>
      </c>
      <c r="K28" s="21">
        <f>(H28-G28)/G28</f>
        <v>1.6613904489006143E-2</v>
      </c>
      <c r="L28" s="21">
        <f t="shared" si="1"/>
        <v>3.1627225258888059E-2</v>
      </c>
      <c r="M28" s="21">
        <f>((H28/C28)^(1/5)-1)</f>
        <v>1.4777715478994757E-2</v>
      </c>
    </row>
    <row r="29" spans="1:13" ht="15.6" x14ac:dyDescent="0.3">
      <c r="A29" s="175"/>
      <c r="B29" s="18" t="s">
        <v>184</v>
      </c>
      <c r="C29" s="22">
        <v>177944.39319837978</v>
      </c>
      <c r="D29" s="22">
        <v>181674.3416599604</v>
      </c>
      <c r="E29" s="22">
        <v>187636.60080677422</v>
      </c>
      <c r="F29" s="22">
        <v>192254.23930279026</v>
      </c>
      <c r="G29" s="22">
        <v>185355.76691235212</v>
      </c>
      <c r="H29" s="22">
        <v>188435.24992032044</v>
      </c>
      <c r="I29" s="20"/>
      <c r="J29" s="35"/>
      <c r="K29" s="21">
        <f>(H29-G29)/G29</f>
        <v>1.6613904489006213E-2</v>
      </c>
      <c r="L29" s="21">
        <f t="shared" si="1"/>
        <v>2.6117762543480083E-2</v>
      </c>
      <c r="M29" s="21">
        <f>((H29/C29)^(1/5)-1)</f>
        <v>1.1522547451480403E-2</v>
      </c>
    </row>
    <row r="30" spans="1:13" ht="15.6" x14ac:dyDescent="0.3">
      <c r="A30" s="174" t="s">
        <v>221</v>
      </c>
      <c r="B30" s="18" t="s">
        <v>201</v>
      </c>
      <c r="C30" s="19">
        <v>1055</v>
      </c>
      <c r="D30" s="19">
        <v>1086</v>
      </c>
      <c r="E30" s="19">
        <v>1115</v>
      </c>
      <c r="F30" s="19">
        <v>1149</v>
      </c>
      <c r="G30" s="19">
        <v>1160</v>
      </c>
      <c r="H30" s="19">
        <v>1191</v>
      </c>
      <c r="I30" s="20"/>
      <c r="J30" s="21">
        <f>H30/H$42</f>
        <v>4.7318235995232417E-2</v>
      </c>
      <c r="K30" s="21">
        <f t="shared" si="0"/>
        <v>2.6724137931034484E-2</v>
      </c>
      <c r="L30" s="21">
        <f t="shared" si="1"/>
        <v>2.8858989117041878E-2</v>
      </c>
      <c r="M30" s="21">
        <f t="shared" si="2"/>
        <v>2.4546939559301428E-2</v>
      </c>
    </row>
    <row r="31" spans="1:13" ht="15.6" x14ac:dyDescent="0.3">
      <c r="A31" s="175"/>
      <c r="B31" s="18" t="s">
        <v>183</v>
      </c>
      <c r="C31" s="22">
        <v>73034168.670000091</v>
      </c>
      <c r="D31" s="22">
        <v>76169590.120000288</v>
      </c>
      <c r="E31" s="22">
        <v>82579301.689999938</v>
      </c>
      <c r="F31" s="22">
        <v>87344451.420000032</v>
      </c>
      <c r="G31" s="22">
        <v>85883816.650000036</v>
      </c>
      <c r="H31" s="22">
        <v>92329980.939999893</v>
      </c>
      <c r="I31" s="20"/>
      <c r="J31" s="21">
        <f>H31/H$43</f>
        <v>4.8469211058915454E-2</v>
      </c>
      <c r="K31" s="21">
        <f t="shared" si="0"/>
        <v>7.5056798142422276E-2</v>
      </c>
      <c r="L31" s="21">
        <f t="shared" si="1"/>
        <v>6.1458641662380131E-2</v>
      </c>
      <c r="M31" s="21">
        <f t="shared" si="2"/>
        <v>4.8004943269115419E-2</v>
      </c>
    </row>
    <row r="32" spans="1:13" ht="15.6" x14ac:dyDescent="0.3">
      <c r="A32" s="175"/>
      <c r="B32" s="18" t="s">
        <v>184</v>
      </c>
      <c r="C32" s="22">
        <v>69226.700161137531</v>
      </c>
      <c r="D32" s="22">
        <v>70137.744125230471</v>
      </c>
      <c r="E32" s="22">
        <v>74062.153982062722</v>
      </c>
      <c r="F32" s="22">
        <v>76017.79932114885</v>
      </c>
      <c r="G32" s="22">
        <v>74037.772974137959</v>
      </c>
      <c r="H32" s="22">
        <v>77523.073837111588</v>
      </c>
      <c r="I32" s="20"/>
      <c r="J32" s="35"/>
      <c r="K32" s="21">
        <f t="shared" si="0"/>
        <v>4.7074631272216609E-2</v>
      </c>
      <c r="L32" s="21">
        <f t="shared" si="1"/>
        <v>3.1685248309211822E-2</v>
      </c>
      <c r="M32" s="21">
        <f t="shared" si="2"/>
        <v>2.2895977533156531E-2</v>
      </c>
    </row>
    <row r="33" spans="1:13" ht="15.6" customHeight="1" x14ac:dyDescent="0.3">
      <c r="A33" s="233" t="s">
        <v>686</v>
      </c>
      <c r="B33" s="18" t="s">
        <v>201</v>
      </c>
      <c r="C33" s="19">
        <v>257</v>
      </c>
      <c r="D33" s="19">
        <v>331</v>
      </c>
      <c r="E33" s="19">
        <v>398</v>
      </c>
      <c r="F33" s="19">
        <v>549</v>
      </c>
      <c r="G33" s="19">
        <v>718</v>
      </c>
      <c r="H33" s="19">
        <v>907</v>
      </c>
      <c r="I33" s="20"/>
      <c r="J33" s="21">
        <f>H33/H$42</f>
        <v>3.603496225665475E-2</v>
      </c>
      <c r="K33" s="21">
        <f t="shared" si="0"/>
        <v>0.26323119777158777</v>
      </c>
      <c r="L33" s="21">
        <f t="shared" si="1"/>
        <v>0.2878928744402911</v>
      </c>
      <c r="M33" s="21">
        <f t="shared" si="2"/>
        <v>0.28687046280083162</v>
      </c>
    </row>
    <row r="34" spans="1:13" ht="15.6" x14ac:dyDescent="0.3">
      <c r="A34" s="234"/>
      <c r="B34" s="18" t="s">
        <v>183</v>
      </c>
      <c r="C34" s="22">
        <v>9693049.6700000279</v>
      </c>
      <c r="D34" s="22">
        <v>10621485.250000015</v>
      </c>
      <c r="E34" s="22">
        <v>12844960.829999998</v>
      </c>
      <c r="F34" s="22">
        <v>14972158.100000001</v>
      </c>
      <c r="G34" s="22">
        <v>16183241.160000006</v>
      </c>
      <c r="H34" s="22">
        <v>20348566.140000004</v>
      </c>
      <c r="I34" s="20"/>
      <c r="J34" s="21">
        <f>H34/H$43</f>
        <v>1.0682109288280785E-2</v>
      </c>
      <c r="K34" s="21">
        <f t="shared" si="0"/>
        <v>0.25738508984809549</v>
      </c>
      <c r="L34" s="21">
        <f t="shared" si="1"/>
        <v>0.15595604938161078</v>
      </c>
      <c r="M34" s="21">
        <f t="shared" si="2"/>
        <v>0.15988431294875349</v>
      </c>
    </row>
    <row r="35" spans="1:13" ht="15.6" x14ac:dyDescent="0.3">
      <c r="A35" s="235"/>
      <c r="B35" s="18" t="s">
        <v>184</v>
      </c>
      <c r="C35" s="22">
        <v>37716.146575875595</v>
      </c>
      <c r="D35" s="22">
        <v>32089.079305135998</v>
      </c>
      <c r="E35" s="22">
        <v>32273.770929648235</v>
      </c>
      <c r="F35" s="22">
        <v>27271.690528233154</v>
      </c>
      <c r="G35" s="22">
        <v>22539.333091922013</v>
      </c>
      <c r="H35" s="22">
        <v>22435.023307607502</v>
      </c>
      <c r="I35" s="20"/>
      <c r="J35" s="35"/>
      <c r="K35" s="21">
        <f t="shared" si="0"/>
        <v>-4.6279002084536214E-3</v>
      </c>
      <c r="L35" s="21">
        <f t="shared" si="1"/>
        <v>-0.10244394365177245</v>
      </c>
      <c r="M35" s="21">
        <f t="shared" si="2"/>
        <v>-9.8678269120962558E-2</v>
      </c>
    </row>
    <row r="36" spans="1:13" ht="15.6" x14ac:dyDescent="0.3">
      <c r="A36" s="174" t="s">
        <v>223</v>
      </c>
      <c r="B36" s="18" t="s">
        <v>201</v>
      </c>
      <c r="C36" s="19">
        <v>697</v>
      </c>
      <c r="D36" s="19">
        <v>734</v>
      </c>
      <c r="E36" s="19">
        <v>748</v>
      </c>
      <c r="F36" s="19">
        <v>771</v>
      </c>
      <c r="G36" s="19">
        <v>810</v>
      </c>
      <c r="H36" s="19">
        <v>827</v>
      </c>
      <c r="I36" s="20"/>
      <c r="J36" s="21">
        <f>H36/H$42</f>
        <v>3.2856575288041319E-2</v>
      </c>
      <c r="K36" s="21">
        <f t="shared" si="0"/>
        <v>2.0987654320987655E-2</v>
      </c>
      <c r="L36" s="21">
        <f t="shared" si="1"/>
        <v>3.420634996021521E-2</v>
      </c>
      <c r="M36" s="21">
        <f t="shared" si="2"/>
        <v>3.4795535388724597E-2</v>
      </c>
    </row>
    <row r="37" spans="1:13" ht="15.6" x14ac:dyDescent="0.3">
      <c r="A37" s="175"/>
      <c r="B37" s="18" t="s">
        <v>183</v>
      </c>
      <c r="C37" s="22">
        <v>23961881.600000083</v>
      </c>
      <c r="D37" s="22">
        <v>27442509.490000036</v>
      </c>
      <c r="E37" s="22">
        <v>32494316.670000002</v>
      </c>
      <c r="F37" s="22">
        <v>35835191.550000004</v>
      </c>
      <c r="G37" s="22">
        <v>36051720.680000007</v>
      </c>
      <c r="H37" s="22">
        <v>39278641.129999913</v>
      </c>
      <c r="I37" s="20"/>
      <c r="J37" s="21">
        <f>H37/H$43</f>
        <v>2.0619572620452935E-2</v>
      </c>
      <c r="K37" s="21">
        <f t="shared" si="0"/>
        <v>8.9508084194995646E-2</v>
      </c>
      <c r="L37" s="21">
        <f t="shared" si="1"/>
        <v>0.1435704838047962</v>
      </c>
      <c r="M37" s="21">
        <f t="shared" si="2"/>
        <v>0.10389332521779227</v>
      </c>
    </row>
    <row r="38" spans="1:13" ht="15.6" x14ac:dyDescent="0.3">
      <c r="A38" s="175"/>
      <c r="B38" s="18" t="s">
        <v>184</v>
      </c>
      <c r="C38" s="22">
        <v>34378.596269727524</v>
      </c>
      <c r="D38" s="22">
        <v>37387.615108991871</v>
      </c>
      <c r="E38" s="22">
        <v>43441.599826203208</v>
      </c>
      <c r="F38" s="22">
        <v>46478.847665369656</v>
      </c>
      <c r="G38" s="22">
        <v>44508.297135802481</v>
      </c>
      <c r="H38" s="22">
        <v>47495.333893591189</v>
      </c>
      <c r="I38" s="20"/>
      <c r="J38" s="35"/>
      <c r="K38" s="21">
        <f t="shared" si="0"/>
        <v>6.7111908340926743E-2</v>
      </c>
      <c r="L38" s="21">
        <f t="shared" si="1"/>
        <v>0.10574691776818823</v>
      </c>
      <c r="M38" s="21">
        <f t="shared" si="2"/>
        <v>6.6774340887652661E-2</v>
      </c>
    </row>
    <row r="39" spans="1:13" ht="15.6" x14ac:dyDescent="0.3">
      <c r="A39" s="174" t="s">
        <v>224</v>
      </c>
      <c r="B39" s="18" t="s">
        <v>201</v>
      </c>
      <c r="C39" s="19">
        <v>3531</v>
      </c>
      <c r="D39" s="19">
        <v>3336</v>
      </c>
      <c r="E39" s="19">
        <v>3083</v>
      </c>
      <c r="F39" s="19">
        <v>2848</v>
      </c>
      <c r="G39" s="19">
        <v>2470</v>
      </c>
      <c r="H39" s="19">
        <v>2144</v>
      </c>
      <c r="I39" s="20"/>
      <c r="J39" s="21">
        <f>H39/H$42</f>
        <v>8.5180770758839883E-2</v>
      </c>
      <c r="K39" s="21">
        <f t="shared" si="0"/>
        <v>-0.13198380566801621</v>
      </c>
      <c r="L39" s="21">
        <f t="shared" si="1"/>
        <v>-6.914774364908105E-2</v>
      </c>
      <c r="M39" s="21">
        <f t="shared" si="2"/>
        <v>-9.4964921036286398E-2</v>
      </c>
    </row>
    <row r="40" spans="1:13" ht="15.6" x14ac:dyDescent="0.3">
      <c r="A40" s="175"/>
      <c r="B40" s="18" t="s">
        <v>183</v>
      </c>
      <c r="C40" s="22">
        <v>318891905.24000996</v>
      </c>
      <c r="D40" s="22">
        <v>297867464.32000875</v>
      </c>
      <c r="E40" s="22">
        <v>281171311.34000242</v>
      </c>
      <c r="F40" s="22">
        <v>243586560.1000011</v>
      </c>
      <c r="G40" s="22">
        <v>174293381.72000068</v>
      </c>
      <c r="H40" s="22">
        <v>136762511.24000049</v>
      </c>
      <c r="I40" s="20"/>
      <c r="J40" s="21">
        <f>H40/H$43</f>
        <v>7.1794350597197118E-2</v>
      </c>
      <c r="K40" s="21">
        <f t="shared" si="0"/>
        <v>-0.21533158694627255</v>
      </c>
      <c r="L40" s="21">
        <f t="shared" si="1"/>
        <v>-8.5879863689681257E-2</v>
      </c>
      <c r="M40" s="21">
        <f t="shared" si="2"/>
        <v>-0.15576235377630543</v>
      </c>
    </row>
    <row r="41" spans="1:13" ht="15.6" x14ac:dyDescent="0.3">
      <c r="A41" s="175"/>
      <c r="B41" s="18" t="s">
        <v>184</v>
      </c>
      <c r="C41" s="22">
        <v>90312.066054944764</v>
      </c>
      <c r="D41" s="22">
        <v>89288.808249403097</v>
      </c>
      <c r="E41" s="22">
        <v>91200.55508919961</v>
      </c>
      <c r="F41" s="22">
        <v>85528.988799157683</v>
      </c>
      <c r="G41" s="22">
        <v>70564.122153846431</v>
      </c>
      <c r="H41" s="22">
        <v>63788.484720149478</v>
      </c>
      <c r="I41" s="20"/>
      <c r="J41" s="35"/>
      <c r="K41" s="21">
        <f t="shared" si="0"/>
        <v>-9.6020998021125598E-2</v>
      </c>
      <c r="L41" s="21">
        <f t="shared" si="1"/>
        <v>-1.7975054501336962E-2</v>
      </c>
      <c r="M41" s="21">
        <f t="shared" si="2"/>
        <v>-6.7176879828385716E-2</v>
      </c>
    </row>
    <row r="42" spans="1:13" ht="15.6" x14ac:dyDescent="0.3">
      <c r="A42" s="176" t="s">
        <v>210</v>
      </c>
      <c r="B42" s="23" t="s">
        <v>201</v>
      </c>
      <c r="C42" s="24">
        <v>21701</v>
      </c>
      <c r="D42" s="24">
        <v>22393</v>
      </c>
      <c r="E42" s="24">
        <v>22926</v>
      </c>
      <c r="F42" s="24">
        <v>23813</v>
      </c>
      <c r="G42" s="24">
        <v>24540</v>
      </c>
      <c r="H42" s="24">
        <v>25170</v>
      </c>
      <c r="I42" s="20"/>
      <c r="J42" s="35"/>
      <c r="K42" s="26">
        <f t="shared" si="0"/>
        <v>2.567237163814181E-2</v>
      </c>
      <c r="L42" s="26">
        <f t="shared" si="1"/>
        <v>3.1441944350994566E-2</v>
      </c>
      <c r="M42" s="26">
        <f t="shared" si="2"/>
        <v>3.0103098993706556E-2</v>
      </c>
    </row>
    <row r="43" spans="1:13" ht="15.6" x14ac:dyDescent="0.3">
      <c r="A43" s="177"/>
      <c r="B43" s="23" t="s">
        <v>183</v>
      </c>
      <c r="C43" s="27">
        <v>1651752341.2401311</v>
      </c>
      <c r="D43" s="27">
        <v>1706854541.8400655</v>
      </c>
      <c r="E43" s="27">
        <v>1846003459.0199678</v>
      </c>
      <c r="F43" s="27">
        <v>1910975051.6299615</v>
      </c>
      <c r="G43" s="27">
        <v>1818667914.5399716</v>
      </c>
      <c r="H43" s="27">
        <v>1904920235.3999667</v>
      </c>
      <c r="I43" s="20"/>
      <c r="J43" s="35"/>
      <c r="K43" s="26">
        <f t="shared" si="0"/>
        <v>4.7426096963838767E-2</v>
      </c>
      <c r="L43" s="26">
        <f t="shared" si="1"/>
        <v>4.9792249414387424E-2</v>
      </c>
      <c r="M43" s="26">
        <f t="shared" si="2"/>
        <v>2.8931286272088297E-2</v>
      </c>
    </row>
    <row r="44" spans="1:13" ht="15.6" x14ac:dyDescent="0.3">
      <c r="A44" s="177"/>
      <c r="B44" s="23" t="s">
        <v>184</v>
      </c>
      <c r="C44" s="27">
        <v>76114.111849229579</v>
      </c>
      <c r="D44" s="27">
        <v>76222.683063460252</v>
      </c>
      <c r="E44" s="27">
        <v>80520.084577334375</v>
      </c>
      <c r="F44" s="27">
        <v>80249.235780034491</v>
      </c>
      <c r="G44" s="27">
        <v>74110.346965769015</v>
      </c>
      <c r="H44" s="27">
        <v>75682.170655540991</v>
      </c>
      <c r="I44" s="20"/>
      <c r="J44" s="35"/>
      <c r="K44" s="26">
        <f t="shared" si="0"/>
        <v>2.1209233988581773E-2</v>
      </c>
      <c r="L44" s="26">
        <f t="shared" si="1"/>
        <v>1.7790923826487726E-2</v>
      </c>
      <c r="M44" s="26">
        <f t="shared" si="2"/>
        <v>-1.1375683878274145E-3</v>
      </c>
    </row>
    <row r="46" spans="1:13" x14ac:dyDescent="0.3">
      <c r="A46" t="s">
        <v>630</v>
      </c>
    </row>
  </sheetData>
  <sheetProtection algorithmName="SHA-512" hashValue="FbqDYXSZaQebpt2bEDtPsVt55J4v6bpbnThirprlMXyMe4XCSyYjIQml0iWFroLpIpBeScoGNGJKGZAXhLiRuw==" saltValue="6Of4V+xni4EFYfCYQ9arGA==" spinCount="100000" sheet="1" objects="1" scenarios="1"/>
  <mergeCells count="18">
    <mergeCell ref="A42:A44"/>
    <mergeCell ref="A9:A11"/>
    <mergeCell ref="A12:A14"/>
    <mergeCell ref="A15:A17"/>
    <mergeCell ref="A18:A20"/>
    <mergeCell ref="A21:A23"/>
    <mergeCell ref="A24:A26"/>
    <mergeCell ref="A27:A29"/>
    <mergeCell ref="A30:A32"/>
    <mergeCell ref="A33:A35"/>
    <mergeCell ref="A36:A38"/>
    <mergeCell ref="A39:A41"/>
    <mergeCell ref="C7:H7"/>
    <mergeCell ref="A1:M1"/>
    <mergeCell ref="A2:M2"/>
    <mergeCell ref="A3:M3"/>
    <mergeCell ref="A4:M4"/>
    <mergeCell ref="A5:M5"/>
  </mergeCells>
  <printOptions horizontalCentered="1"/>
  <pageMargins left="0.25" right="0.25" top="0.75" bottom="0.75" header="0.3" footer="0.3"/>
  <pageSetup scale="66" orientation="landscape" r:id="rId1"/>
  <headerFooter>
    <oddFooter>Page &amp;P</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0499-42F2-4B43-8348-9E5E8A10E58A}">
  <sheetPr>
    <pageSetUpPr fitToPage="1"/>
  </sheetPr>
  <dimension ref="A1:M18"/>
  <sheetViews>
    <sheetView workbookViewId="0">
      <selection activeCell="A2" sqref="A2"/>
    </sheetView>
  </sheetViews>
  <sheetFormatPr defaultRowHeight="14.4" x14ac:dyDescent="0.3"/>
  <cols>
    <col min="1" max="1" width="33.5546875" customWidth="1"/>
    <col min="2" max="2" width="24"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1177</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144</v>
      </c>
      <c r="B3" s="162"/>
      <c r="C3" s="162"/>
      <c r="D3" s="162"/>
      <c r="E3" s="162"/>
      <c r="F3" s="162"/>
      <c r="G3" s="162"/>
      <c r="H3" s="162"/>
      <c r="I3" s="162"/>
      <c r="J3" s="162"/>
      <c r="K3" s="162"/>
      <c r="L3" s="162"/>
      <c r="M3" s="162"/>
    </row>
    <row r="4" spans="1:13" ht="22.8" x14ac:dyDescent="0.4">
      <c r="A4" s="162" t="s">
        <v>236</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237</v>
      </c>
      <c r="B8" s="146" t="s">
        <v>195</v>
      </c>
      <c r="C8" s="147" t="s">
        <v>186</v>
      </c>
      <c r="D8" s="147" t="s">
        <v>187</v>
      </c>
      <c r="E8" s="147" t="s">
        <v>188</v>
      </c>
      <c r="F8" s="147" t="s">
        <v>189</v>
      </c>
      <c r="G8" s="147" t="s">
        <v>682</v>
      </c>
      <c r="H8" s="147" t="s">
        <v>709</v>
      </c>
      <c r="I8" s="35"/>
      <c r="J8" s="150" t="s">
        <v>196</v>
      </c>
      <c r="K8" s="150" t="s">
        <v>197</v>
      </c>
      <c r="L8" s="150" t="s">
        <v>685</v>
      </c>
      <c r="M8" s="150" t="s">
        <v>685</v>
      </c>
    </row>
    <row r="9" spans="1:13" ht="15.6" x14ac:dyDescent="0.3">
      <c r="A9" s="174" t="s">
        <v>238</v>
      </c>
      <c r="B9" s="18" t="s">
        <v>201</v>
      </c>
      <c r="C9" s="19">
        <v>21678</v>
      </c>
      <c r="D9" s="19">
        <v>22296</v>
      </c>
      <c r="E9" s="19">
        <v>22780</v>
      </c>
      <c r="F9" s="19">
        <v>23660</v>
      </c>
      <c r="G9" s="19">
        <v>24337</v>
      </c>
      <c r="H9" s="19">
        <v>24955</v>
      </c>
      <c r="I9" s="20"/>
      <c r="J9" s="21">
        <f>H9/H$13</f>
        <v>0.9914580850218514</v>
      </c>
      <c r="K9" s="21">
        <f t="shared" ref="K9:K14" si="0">(H9-G9)/G9</f>
        <v>2.5393433866129762E-2</v>
      </c>
      <c r="L9" s="21">
        <f>((F9/C9)^(1/3)-1)</f>
        <v>2.9592039595093489E-2</v>
      </c>
      <c r="M9" s="21">
        <f t="shared" ref="M9:M14" si="1">((H9/C9)^(1/5)-1)</f>
        <v>2.8555361731220197E-2</v>
      </c>
    </row>
    <row r="10" spans="1:13" ht="15.6" x14ac:dyDescent="0.3">
      <c r="A10" s="175"/>
      <c r="B10" s="18" t="s">
        <v>183</v>
      </c>
      <c r="C10" s="22">
        <v>1643194534.5001452</v>
      </c>
      <c r="D10" s="22">
        <v>1692161550.2900376</v>
      </c>
      <c r="E10" s="22">
        <v>1826236756.7799649</v>
      </c>
      <c r="F10" s="22">
        <v>1885199746.9999692</v>
      </c>
      <c r="G10" s="22">
        <v>1787870061.5699768</v>
      </c>
      <c r="H10" s="22">
        <v>1872884574.1199572</v>
      </c>
      <c r="I10" s="20"/>
      <c r="J10" s="21">
        <f>H10/H$14</f>
        <v>0.98318267574428608</v>
      </c>
      <c r="K10" s="21">
        <f t="shared" si="0"/>
        <v>4.7550722156691226E-2</v>
      </c>
      <c r="L10" s="21">
        <f t="shared" ref="L10:L14" si="2">((F10/C10)^(1/3)-1)</f>
        <v>4.6862067584763523E-2</v>
      </c>
      <c r="M10" s="21">
        <f t="shared" si="1"/>
        <v>2.6512887566670695E-2</v>
      </c>
    </row>
    <row r="11" spans="1:13" ht="15.6" x14ac:dyDescent="0.3">
      <c r="A11" s="174" t="s">
        <v>239</v>
      </c>
      <c r="B11" s="18" t="s">
        <v>201</v>
      </c>
      <c r="C11" s="19">
        <v>96</v>
      </c>
      <c r="D11" s="19">
        <v>153</v>
      </c>
      <c r="E11" s="19">
        <v>162</v>
      </c>
      <c r="F11" s="19">
        <v>230</v>
      </c>
      <c r="G11" s="19">
        <v>237</v>
      </c>
      <c r="H11" s="19">
        <v>237</v>
      </c>
      <c r="I11" s="20"/>
      <c r="J11" s="21">
        <f>H11/H$13</f>
        <v>9.4159713945172821E-3</v>
      </c>
      <c r="K11" s="21">
        <f t="shared" si="0"/>
        <v>0</v>
      </c>
      <c r="L11" s="21">
        <f>((F11/C11)^(1/3)-1)</f>
        <v>0.33809064469270056</v>
      </c>
      <c r="M11" s="21">
        <f t="shared" si="1"/>
        <v>0.19810649524088486</v>
      </c>
    </row>
    <row r="12" spans="1:13" ht="15.6" x14ac:dyDescent="0.3">
      <c r="A12" s="175"/>
      <c r="B12" s="18" t="s">
        <v>183</v>
      </c>
      <c r="C12" s="22">
        <v>8557806.7400000039</v>
      </c>
      <c r="D12" s="22">
        <v>14692991.549999993</v>
      </c>
      <c r="E12" s="22">
        <v>19766702.24000001</v>
      </c>
      <c r="F12" s="22">
        <v>25775304.630000032</v>
      </c>
      <c r="G12" s="22">
        <v>30797852.970000088</v>
      </c>
      <c r="H12" s="22">
        <v>32035661.280000128</v>
      </c>
      <c r="I12" s="20"/>
      <c r="J12" s="21">
        <f>H12/H$14</f>
        <v>1.6817324255718274E-2</v>
      </c>
      <c r="K12" s="21">
        <f t="shared" si="0"/>
        <v>4.0191383185242735E-2</v>
      </c>
      <c r="L12" s="21">
        <f t="shared" ref="L12" si="3">((F12/C12)^(1/3)-1)</f>
        <v>0.44415489746428971</v>
      </c>
      <c r="M12" s="21">
        <f t="shared" si="1"/>
        <v>0.3021296968585907</v>
      </c>
    </row>
    <row r="13" spans="1:13" s="33" customFormat="1" ht="15.6" x14ac:dyDescent="0.3">
      <c r="A13" s="176" t="s">
        <v>210</v>
      </c>
      <c r="B13" s="23" t="s">
        <v>201</v>
      </c>
      <c r="C13" s="24">
        <v>21701</v>
      </c>
      <c r="D13" s="24">
        <v>22393</v>
      </c>
      <c r="E13" s="24">
        <v>22926</v>
      </c>
      <c r="F13" s="24">
        <v>23813</v>
      </c>
      <c r="G13" s="24">
        <v>24540</v>
      </c>
      <c r="H13" s="24">
        <v>25170</v>
      </c>
      <c r="I13" s="36"/>
      <c r="J13" s="26"/>
      <c r="K13" s="26">
        <f t="shared" si="0"/>
        <v>2.567237163814181E-2</v>
      </c>
      <c r="L13" s="26">
        <f t="shared" si="2"/>
        <v>3.1441944350994566E-2</v>
      </c>
      <c r="M13" s="26">
        <f t="shared" si="1"/>
        <v>3.0103098993706556E-2</v>
      </c>
    </row>
    <row r="14" spans="1:13" s="33" customFormat="1" ht="15.6" x14ac:dyDescent="0.3">
      <c r="A14" s="177"/>
      <c r="B14" s="23" t="s">
        <v>183</v>
      </c>
      <c r="C14" s="27">
        <v>1651752341.2401659</v>
      </c>
      <c r="D14" s="27">
        <v>1706854541.8400733</v>
      </c>
      <c r="E14" s="27">
        <v>1846003459.0199764</v>
      </c>
      <c r="F14" s="27">
        <v>1910975051.6299717</v>
      </c>
      <c r="G14" s="27">
        <v>1818667914.5399842</v>
      </c>
      <c r="H14" s="27">
        <v>1904920235.3999491</v>
      </c>
      <c r="I14" s="36"/>
      <c r="J14" s="26"/>
      <c r="K14" s="26">
        <f t="shared" si="0"/>
        <v>4.7426096963821787E-2</v>
      </c>
      <c r="L14" s="26">
        <f t="shared" si="2"/>
        <v>4.9792249414381873E-2</v>
      </c>
      <c r="M14" s="26">
        <f t="shared" si="1"/>
        <v>2.893128627208208E-2</v>
      </c>
    </row>
    <row r="16" spans="1:13" x14ac:dyDescent="0.3">
      <c r="A16" t="s">
        <v>632</v>
      </c>
      <c r="C16" s="156"/>
      <c r="D16" s="156"/>
      <c r="E16" s="156"/>
      <c r="F16" s="156"/>
      <c r="G16" s="156"/>
      <c r="H16" s="156"/>
    </row>
    <row r="18" spans="3:8" x14ac:dyDescent="0.3">
      <c r="C18" s="156"/>
      <c r="D18" s="156"/>
      <c r="E18" s="156"/>
      <c r="F18" s="156"/>
      <c r="G18" s="156"/>
      <c r="H18" s="156"/>
    </row>
  </sheetData>
  <sheetProtection algorithmName="SHA-512" hashValue="NK6oZ/nozRjuTsXe4M69vKXIOom0NEtK35CmIivUt+E5s0reTKmO94cPi66SO4dahjIMlecmJcKHZTBpUA2p7Q==" saltValue="E+PvRLz4H7U3yJJMSTwmWg==" spinCount="100000" sheet="1" objects="1" scenarios="1"/>
  <mergeCells count="9">
    <mergeCell ref="A9:A10"/>
    <mergeCell ref="A11:A12"/>
    <mergeCell ref="A13:A14"/>
    <mergeCell ref="A1:M1"/>
    <mergeCell ref="A2:M2"/>
    <mergeCell ref="A3:M3"/>
    <mergeCell ref="A4:M4"/>
    <mergeCell ref="A5:M5"/>
    <mergeCell ref="C7:H7"/>
  </mergeCells>
  <printOptions horizontalCentered="1"/>
  <pageMargins left="0.25" right="0.25" top="0.75" bottom="0.75" header="0.3" footer="0.3"/>
  <pageSetup scale="65" orientation="landscape" r:id="rId1"/>
  <headerFooter>
    <oddFooter>Page &amp;P</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A08B0-F7E9-447C-A062-C14024A267D5}">
  <sheetPr>
    <pageSetUpPr fitToPage="1"/>
  </sheetPr>
  <dimension ref="A1:G14"/>
  <sheetViews>
    <sheetView workbookViewId="0">
      <selection activeCell="A2" sqref="A2"/>
    </sheetView>
  </sheetViews>
  <sheetFormatPr defaultRowHeight="14.4" x14ac:dyDescent="0.3"/>
  <cols>
    <col min="1" max="1" width="32.6640625" bestFit="1" customWidth="1"/>
    <col min="2" max="4" width="16.5546875" bestFit="1" customWidth="1"/>
    <col min="5" max="5" width="16.5546875" customWidth="1"/>
    <col min="6" max="7" width="16.5546875" bestFit="1" customWidth="1"/>
  </cols>
  <sheetData>
    <row r="1" spans="1:7" ht="22.8" x14ac:dyDescent="0.4">
      <c r="A1" s="162" t="s">
        <v>1178</v>
      </c>
      <c r="B1" s="162"/>
      <c r="C1" s="162"/>
      <c r="D1" s="162"/>
      <c r="E1" s="162"/>
      <c r="F1" s="162"/>
      <c r="G1" s="162"/>
    </row>
    <row r="2" spans="1:7" ht="22.8" x14ac:dyDescent="0.4">
      <c r="A2" s="162" t="s">
        <v>179</v>
      </c>
      <c r="B2" s="162"/>
      <c r="C2" s="162"/>
      <c r="D2" s="162"/>
      <c r="E2" s="162"/>
      <c r="F2" s="162"/>
      <c r="G2" s="162"/>
    </row>
    <row r="3" spans="1:7" ht="22.8" x14ac:dyDescent="0.4">
      <c r="A3" s="162" t="s">
        <v>144</v>
      </c>
      <c r="B3" s="162"/>
      <c r="C3" s="162"/>
      <c r="D3" s="162"/>
      <c r="E3" s="162"/>
      <c r="F3" s="162"/>
      <c r="G3" s="162"/>
    </row>
    <row r="4" spans="1:7" ht="22.8" x14ac:dyDescent="0.4">
      <c r="A4" s="162" t="s">
        <v>242</v>
      </c>
      <c r="B4" s="162"/>
      <c r="C4" s="162"/>
      <c r="D4" s="162"/>
      <c r="E4" s="162"/>
      <c r="F4" s="162"/>
      <c r="G4" s="162"/>
    </row>
    <row r="5" spans="1:7" ht="22.8" x14ac:dyDescent="0.4">
      <c r="A5" s="162" t="s">
        <v>708</v>
      </c>
      <c r="B5" s="162"/>
      <c r="C5" s="162"/>
      <c r="D5" s="162"/>
      <c r="E5" s="162"/>
      <c r="F5" s="162"/>
      <c r="G5" s="162"/>
    </row>
    <row r="6" spans="1:7" ht="22.8" x14ac:dyDescent="0.4">
      <c r="A6" s="34"/>
      <c r="B6" s="34"/>
      <c r="C6" s="34"/>
      <c r="D6" s="34"/>
      <c r="E6" s="34"/>
      <c r="F6" s="34"/>
      <c r="G6" s="34"/>
    </row>
    <row r="7" spans="1:7" ht="15.6" x14ac:dyDescent="0.3">
      <c r="A7" s="28"/>
      <c r="B7" s="230" t="s">
        <v>243</v>
      </c>
      <c r="C7" s="231"/>
      <c r="D7" s="231"/>
      <c r="E7" s="231"/>
      <c r="F7" s="231"/>
      <c r="G7" s="232"/>
    </row>
    <row r="8" spans="1:7" ht="15.6" x14ac:dyDescent="0.3">
      <c r="A8" s="28"/>
      <c r="B8" s="230" t="s">
        <v>181</v>
      </c>
      <c r="C8" s="231"/>
      <c r="D8" s="231"/>
      <c r="E8" s="231"/>
      <c r="F8" s="231"/>
      <c r="G8" s="232"/>
    </row>
    <row r="9" spans="1:7" ht="15.6" x14ac:dyDescent="0.3">
      <c r="A9" s="146" t="s">
        <v>244</v>
      </c>
      <c r="B9" s="147" t="s">
        <v>186</v>
      </c>
      <c r="C9" s="147" t="s">
        <v>187</v>
      </c>
      <c r="D9" s="147" t="s">
        <v>188</v>
      </c>
      <c r="E9" s="147" t="s">
        <v>189</v>
      </c>
      <c r="F9" s="147" t="s">
        <v>682</v>
      </c>
      <c r="G9" s="147" t="s">
        <v>709</v>
      </c>
    </row>
    <row r="10" spans="1:7" ht="15" x14ac:dyDescent="0.3">
      <c r="A10" s="37" t="s">
        <v>245</v>
      </c>
      <c r="B10" s="19">
        <v>2227</v>
      </c>
      <c r="C10" s="19">
        <v>2177</v>
      </c>
      <c r="D10" s="19">
        <v>2061</v>
      </c>
      <c r="E10" s="19">
        <v>1979</v>
      </c>
      <c r="F10" s="19">
        <v>2052</v>
      </c>
      <c r="G10" s="19">
        <v>1899</v>
      </c>
    </row>
    <row r="11" spans="1:7" ht="15" x14ac:dyDescent="0.3">
      <c r="A11" s="37" t="s">
        <v>246</v>
      </c>
      <c r="B11" s="19">
        <v>21655</v>
      </c>
      <c r="C11" s="19">
        <v>22367</v>
      </c>
      <c r="D11" s="19">
        <v>22904</v>
      </c>
      <c r="E11" s="19">
        <v>23786</v>
      </c>
      <c r="F11" s="19">
        <v>24508</v>
      </c>
      <c r="G11" s="19">
        <v>25144</v>
      </c>
    </row>
    <row r="12" spans="1:7" s="33" customFormat="1" ht="15.6" x14ac:dyDescent="0.3">
      <c r="A12" s="38" t="s">
        <v>210</v>
      </c>
      <c r="B12" s="24">
        <v>21701</v>
      </c>
      <c r="C12" s="24">
        <v>22393</v>
      </c>
      <c r="D12" s="24">
        <v>22926</v>
      </c>
      <c r="E12" s="24">
        <v>23813</v>
      </c>
      <c r="F12" s="24">
        <v>24540</v>
      </c>
      <c r="G12" s="24">
        <v>25170</v>
      </c>
    </row>
    <row r="14" spans="1:7" x14ac:dyDescent="0.3">
      <c r="A14" t="s">
        <v>634</v>
      </c>
    </row>
  </sheetData>
  <sheetProtection algorithmName="SHA-512" hashValue="yZPudDCRJbliBffRKuWT2Os9JiHc+/WBZlYtCA0P6LJCmHBMN+0uyXx0pxX8jp3g6OeimXsco4yxCHiI4rjn1g==" saltValue="YIWWgxtRkFGMyFcTQzyopQ==" spinCount="100000" sheet="1" objects="1" scenarios="1"/>
  <mergeCells count="7">
    <mergeCell ref="B8:G8"/>
    <mergeCell ref="A1:G1"/>
    <mergeCell ref="A2:G2"/>
    <mergeCell ref="A3:G3"/>
    <mergeCell ref="A4:G4"/>
    <mergeCell ref="A5:G5"/>
    <mergeCell ref="B7:G7"/>
  </mergeCells>
  <printOptions horizontalCentered="1"/>
  <pageMargins left="0.25" right="0.25" top="0.75" bottom="0.75" header="0.3" footer="0.3"/>
  <pageSetup fitToHeight="10" orientation="landscape" r:id="rId1"/>
  <headerFooter>
    <oddFooter>Page &amp;P</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2BFF-AF92-425D-BBF0-F7F7293DABB9}">
  <sheetPr>
    <pageSetUpPr fitToPage="1"/>
  </sheetPr>
  <dimension ref="A1:G4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1179</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144</v>
      </c>
      <c r="B3" s="162"/>
      <c r="C3" s="162"/>
      <c r="D3" s="162"/>
      <c r="E3" s="162"/>
      <c r="F3" s="39"/>
      <c r="G3" s="39"/>
    </row>
    <row r="4" spans="1:7" ht="22.95" customHeight="1" x14ac:dyDescent="0.4">
      <c r="A4" s="162" t="s">
        <v>721</v>
      </c>
      <c r="B4" s="162"/>
      <c r="C4" s="162"/>
      <c r="D4" s="162"/>
      <c r="E4" s="162"/>
      <c r="F4" s="39"/>
      <c r="G4" s="39"/>
    </row>
    <row r="5" spans="1:7" ht="22.95" customHeight="1" x14ac:dyDescent="0.4">
      <c r="A5" s="162" t="s">
        <v>713</v>
      </c>
      <c r="B5" s="162"/>
      <c r="C5" s="162"/>
      <c r="D5" s="162"/>
      <c r="E5" s="162"/>
      <c r="F5" s="39"/>
      <c r="G5" s="39"/>
    </row>
    <row r="7" spans="1:7" x14ac:dyDescent="0.3">
      <c r="A7" s="40" t="s">
        <v>205</v>
      </c>
      <c r="B7" s="41" t="s">
        <v>263</v>
      </c>
      <c r="C7" s="47" t="s">
        <v>201</v>
      </c>
      <c r="D7" s="47" t="s">
        <v>183</v>
      </c>
      <c r="E7" s="47" t="s">
        <v>184</v>
      </c>
    </row>
    <row r="8" spans="1:7" x14ac:dyDescent="0.3">
      <c r="A8" s="210" t="s">
        <v>206</v>
      </c>
      <c r="B8" s="103" t="s">
        <v>264</v>
      </c>
      <c r="C8" s="126">
        <v>198</v>
      </c>
      <c r="D8" s="101">
        <v>3878532.8600000003</v>
      </c>
      <c r="E8" s="101">
        <v>19588.549797979798</v>
      </c>
    </row>
    <row r="9" spans="1:7" x14ac:dyDescent="0.3">
      <c r="A9" s="198"/>
      <c r="B9" s="103" t="s">
        <v>718</v>
      </c>
      <c r="C9" s="126">
        <v>790</v>
      </c>
      <c r="D9" s="101">
        <v>10454178.010000009</v>
      </c>
      <c r="E9" s="101">
        <v>13233.136721518998</v>
      </c>
    </row>
    <row r="10" spans="1:7" x14ac:dyDescent="0.3">
      <c r="A10" s="198"/>
      <c r="B10" s="103" t="s">
        <v>717</v>
      </c>
      <c r="C10" s="126">
        <v>23</v>
      </c>
      <c r="D10" s="101">
        <v>341968.80000000005</v>
      </c>
      <c r="E10" s="101">
        <v>14868.208695652176</v>
      </c>
    </row>
    <row r="11" spans="1:7" x14ac:dyDescent="0.3">
      <c r="A11" s="198"/>
      <c r="B11" s="103" t="s">
        <v>716</v>
      </c>
      <c r="C11" s="126">
        <v>20</v>
      </c>
      <c r="D11" s="101">
        <v>432028.29999999993</v>
      </c>
      <c r="E11" s="101">
        <v>21601.414999999997</v>
      </c>
    </row>
    <row r="12" spans="1:7" x14ac:dyDescent="0.3">
      <c r="A12" s="198"/>
      <c r="B12" s="103" t="s">
        <v>265</v>
      </c>
      <c r="C12" s="126">
        <v>5738</v>
      </c>
      <c r="D12" s="101">
        <v>138667845.90000024</v>
      </c>
      <c r="E12" s="101">
        <v>24166.581718368812</v>
      </c>
    </row>
    <row r="13" spans="1:7" x14ac:dyDescent="0.3">
      <c r="A13" s="198"/>
      <c r="B13" s="103" t="s">
        <v>715</v>
      </c>
      <c r="C13" s="126">
        <v>332</v>
      </c>
      <c r="D13" s="101">
        <v>4010402.7000000016</v>
      </c>
      <c r="E13" s="101">
        <v>12079.526204819282</v>
      </c>
    </row>
    <row r="14" spans="1:7" x14ac:dyDescent="0.3">
      <c r="A14" s="198"/>
      <c r="B14" s="103" t="s">
        <v>266</v>
      </c>
      <c r="C14" s="126">
        <v>39</v>
      </c>
      <c r="D14" s="101">
        <v>195954.93</v>
      </c>
      <c r="E14" s="101">
        <v>5024.4853846153846</v>
      </c>
    </row>
    <row r="15" spans="1:7" x14ac:dyDescent="0.3">
      <c r="A15" s="198"/>
      <c r="B15" s="103" t="s">
        <v>714</v>
      </c>
      <c r="C15" s="126">
        <v>828</v>
      </c>
      <c r="D15" s="101">
        <v>14015516.879999992</v>
      </c>
      <c r="E15" s="101">
        <v>16926.95275362318</v>
      </c>
    </row>
    <row r="16" spans="1:7" x14ac:dyDescent="0.3">
      <c r="A16" s="198"/>
      <c r="B16" s="100" t="s">
        <v>605</v>
      </c>
      <c r="C16" s="99">
        <v>7968</v>
      </c>
      <c r="D16" s="98">
        <v>171996428.38000301</v>
      </c>
      <c r="E16" s="98">
        <v>21585.897136044554</v>
      </c>
    </row>
    <row r="17" spans="1:5" x14ac:dyDescent="0.3">
      <c r="A17" s="210" t="s">
        <v>260</v>
      </c>
      <c r="B17" s="103" t="s">
        <v>264</v>
      </c>
      <c r="C17" s="126">
        <v>162</v>
      </c>
      <c r="D17" s="101">
        <v>10720811.929999996</v>
      </c>
      <c r="E17" s="101">
        <v>66177.85141975306</v>
      </c>
    </row>
    <row r="18" spans="1:5" x14ac:dyDescent="0.3">
      <c r="A18" s="198"/>
      <c r="B18" s="103" t="s">
        <v>718</v>
      </c>
      <c r="C18" s="126">
        <v>1093</v>
      </c>
      <c r="D18" s="101">
        <v>68646432.999999896</v>
      </c>
      <c r="E18" s="101">
        <v>62805.519670631198</v>
      </c>
    </row>
    <row r="19" spans="1:5" x14ac:dyDescent="0.3">
      <c r="A19" s="198"/>
      <c r="B19" s="103" t="s">
        <v>717</v>
      </c>
      <c r="C19" s="126">
        <v>42</v>
      </c>
      <c r="D19" s="101">
        <v>2892510.9299999997</v>
      </c>
      <c r="E19" s="101">
        <v>68869.307857142849</v>
      </c>
    </row>
    <row r="20" spans="1:5" x14ac:dyDescent="0.3">
      <c r="A20" s="198"/>
      <c r="B20" s="103" t="s">
        <v>716</v>
      </c>
      <c r="C20" s="126">
        <v>38</v>
      </c>
      <c r="D20" s="101">
        <v>3662389.0299999984</v>
      </c>
      <c r="E20" s="101">
        <v>96378.658684210488</v>
      </c>
    </row>
    <row r="21" spans="1:5" x14ac:dyDescent="0.3">
      <c r="A21" s="198"/>
      <c r="B21" s="103" t="s">
        <v>265</v>
      </c>
      <c r="C21" s="126">
        <v>7141</v>
      </c>
      <c r="D21" s="101">
        <v>510858877.03000236</v>
      </c>
      <c r="E21" s="101">
        <v>71538.842883350007</v>
      </c>
    </row>
    <row r="22" spans="1:5" x14ac:dyDescent="0.3">
      <c r="A22" s="198"/>
      <c r="B22" s="103" t="s">
        <v>715</v>
      </c>
      <c r="C22" s="126">
        <v>405</v>
      </c>
      <c r="D22" s="101">
        <v>24246266.849999983</v>
      </c>
      <c r="E22" s="101">
        <v>59867.325555555515</v>
      </c>
    </row>
    <row r="23" spans="1:5" x14ac:dyDescent="0.3">
      <c r="A23" s="198"/>
      <c r="B23" s="103" t="s">
        <v>266</v>
      </c>
      <c r="C23" s="126">
        <v>30</v>
      </c>
      <c r="D23" s="101">
        <v>1891971.14</v>
      </c>
      <c r="E23" s="101">
        <v>63065.704666666665</v>
      </c>
    </row>
    <row r="24" spans="1:5" x14ac:dyDescent="0.3">
      <c r="A24" s="198"/>
      <c r="B24" s="103" t="s">
        <v>714</v>
      </c>
      <c r="C24" s="126">
        <v>579</v>
      </c>
      <c r="D24" s="101">
        <v>25896913.139999975</v>
      </c>
      <c r="E24" s="101">
        <v>44726.965699481822</v>
      </c>
    </row>
    <row r="25" spans="1:5" x14ac:dyDescent="0.3">
      <c r="A25" s="198"/>
      <c r="B25" s="100" t="s">
        <v>605</v>
      </c>
      <c r="C25" s="99">
        <v>9490</v>
      </c>
      <c r="D25" s="98">
        <v>648816173.04999876</v>
      </c>
      <c r="E25" s="98">
        <v>68368.406011591025</v>
      </c>
    </row>
    <row r="26" spans="1:5" x14ac:dyDescent="0.3">
      <c r="A26" s="210" t="s">
        <v>261</v>
      </c>
      <c r="B26" s="103" t="s">
        <v>264</v>
      </c>
      <c r="C26" s="126">
        <v>44</v>
      </c>
      <c r="D26" s="101">
        <v>4304834.2599999988</v>
      </c>
      <c r="E26" s="101">
        <v>97837.142272727244</v>
      </c>
    </row>
    <row r="27" spans="1:5" x14ac:dyDescent="0.3">
      <c r="A27" s="198"/>
      <c r="B27" s="103" t="s">
        <v>718</v>
      </c>
      <c r="C27" s="126">
        <v>545</v>
      </c>
      <c r="D27" s="101">
        <v>59933607.009999968</v>
      </c>
      <c r="E27" s="101">
        <v>109969.921119266</v>
      </c>
    </row>
    <row r="28" spans="1:5" x14ac:dyDescent="0.3">
      <c r="A28" s="198"/>
      <c r="B28" s="103" t="s">
        <v>717</v>
      </c>
      <c r="C28" s="126" t="s">
        <v>267</v>
      </c>
      <c r="D28" s="101">
        <v>1144647.3300000003</v>
      </c>
      <c r="E28" s="101"/>
    </row>
    <row r="29" spans="1:5" x14ac:dyDescent="0.3">
      <c r="A29" s="198"/>
      <c r="B29" s="103" t="s">
        <v>716</v>
      </c>
      <c r="C29" s="126" t="s">
        <v>267</v>
      </c>
      <c r="D29" s="101">
        <v>964591.61</v>
      </c>
      <c r="E29" s="101"/>
    </row>
    <row r="30" spans="1:5" x14ac:dyDescent="0.3">
      <c r="A30" s="198"/>
      <c r="B30" s="103" t="s">
        <v>265</v>
      </c>
      <c r="C30" s="126">
        <v>4164</v>
      </c>
      <c r="D30" s="101">
        <v>464105606.49999994</v>
      </c>
      <c r="E30" s="101">
        <v>111456.67783381362</v>
      </c>
    </row>
    <row r="31" spans="1:5" x14ac:dyDescent="0.3">
      <c r="A31" s="198"/>
      <c r="B31" s="103" t="s">
        <v>715</v>
      </c>
      <c r="C31" s="126">
        <v>104</v>
      </c>
      <c r="D31" s="101">
        <v>11351529.539999999</v>
      </c>
      <c r="E31" s="101">
        <v>109149.32249999999</v>
      </c>
    </row>
    <row r="32" spans="1:5" x14ac:dyDescent="0.3">
      <c r="A32" s="198"/>
      <c r="B32" s="103" t="s">
        <v>266</v>
      </c>
      <c r="C32" s="126" t="s">
        <v>267</v>
      </c>
      <c r="D32" s="101">
        <v>526414.08000000007</v>
      </c>
      <c r="E32" s="101"/>
    </row>
    <row r="33" spans="1:5" x14ac:dyDescent="0.3">
      <c r="A33" s="198"/>
      <c r="B33" s="103" t="s">
        <v>714</v>
      </c>
      <c r="C33" s="126">
        <v>60</v>
      </c>
      <c r="D33" s="101">
        <v>4564338.83</v>
      </c>
      <c r="E33" s="101">
        <v>76072.313833333334</v>
      </c>
    </row>
    <row r="34" spans="1:5" x14ac:dyDescent="0.3">
      <c r="A34" s="198"/>
      <c r="B34" s="100" t="s">
        <v>605</v>
      </c>
      <c r="C34" s="99">
        <v>4952</v>
      </c>
      <c r="D34" s="98">
        <v>546895569.15999961</v>
      </c>
      <c r="E34" s="98">
        <v>110439.33141357019</v>
      </c>
    </row>
    <row r="35" spans="1:5" x14ac:dyDescent="0.3">
      <c r="A35" s="210" t="s">
        <v>209</v>
      </c>
      <c r="B35" s="103" t="s">
        <v>264</v>
      </c>
      <c r="C35" s="126" t="s">
        <v>267</v>
      </c>
      <c r="D35" s="101">
        <v>828211.64000000025</v>
      </c>
      <c r="E35" s="101"/>
    </row>
    <row r="36" spans="1:5" x14ac:dyDescent="0.3">
      <c r="A36" s="198"/>
      <c r="B36" s="103" t="s">
        <v>718</v>
      </c>
      <c r="C36" s="126">
        <v>321</v>
      </c>
      <c r="D36" s="101">
        <v>46128264.979999967</v>
      </c>
      <c r="E36" s="101">
        <v>143701.7600623052</v>
      </c>
    </row>
    <row r="37" spans="1:5" x14ac:dyDescent="0.3">
      <c r="A37" s="198"/>
      <c r="B37" s="103" t="s">
        <v>717</v>
      </c>
      <c r="C37" s="126" t="s">
        <v>267</v>
      </c>
      <c r="D37" s="101">
        <v>500270.07</v>
      </c>
      <c r="E37" s="101"/>
    </row>
    <row r="38" spans="1:5" x14ac:dyDescent="0.3">
      <c r="A38" s="198"/>
      <c r="B38" s="103" t="s">
        <v>716</v>
      </c>
      <c r="C38" s="126" t="s">
        <v>267</v>
      </c>
      <c r="D38" s="101">
        <v>1624338.06</v>
      </c>
      <c r="E38" s="101"/>
    </row>
    <row r="39" spans="1:5" x14ac:dyDescent="0.3">
      <c r="A39" s="198"/>
      <c r="B39" s="103" t="s">
        <v>265</v>
      </c>
      <c r="C39" s="126">
        <v>3312</v>
      </c>
      <c r="D39" s="101">
        <v>481611189.99000078</v>
      </c>
      <c r="E39" s="101">
        <v>145414.00663949299</v>
      </c>
    </row>
    <row r="40" spans="1:5" x14ac:dyDescent="0.3">
      <c r="A40" s="198"/>
      <c r="B40" s="103" t="s">
        <v>715</v>
      </c>
      <c r="C40" s="126">
        <v>35</v>
      </c>
      <c r="D40" s="101">
        <v>4411615.49</v>
      </c>
      <c r="E40" s="101">
        <v>126046.15685714287</v>
      </c>
    </row>
    <row r="41" spans="1:5" x14ac:dyDescent="0.3">
      <c r="A41" s="198"/>
      <c r="B41" s="103" t="s">
        <v>266</v>
      </c>
      <c r="C41" s="126"/>
      <c r="D41" s="101"/>
      <c r="E41" s="101"/>
    </row>
    <row r="42" spans="1:5" x14ac:dyDescent="0.3">
      <c r="A42" s="198"/>
      <c r="B42" s="103" t="s">
        <v>714</v>
      </c>
      <c r="C42" s="126" t="s">
        <v>267</v>
      </c>
      <c r="D42" s="101">
        <v>2108174.58</v>
      </c>
      <c r="E42" s="101"/>
    </row>
    <row r="43" spans="1:5" x14ac:dyDescent="0.3">
      <c r="A43" s="198"/>
      <c r="B43" s="100" t="s">
        <v>605</v>
      </c>
      <c r="C43" s="99">
        <v>3706</v>
      </c>
      <c r="D43" s="98">
        <v>537212064.80999732</v>
      </c>
      <c r="E43" s="98">
        <v>144957.38392066845</v>
      </c>
    </row>
    <row r="44" spans="1:5" x14ac:dyDescent="0.3">
      <c r="A44" s="185" t="s">
        <v>210</v>
      </c>
      <c r="B44" s="182"/>
      <c r="C44" s="99">
        <v>25170</v>
      </c>
      <c r="D44" s="98">
        <v>1904920235.3999703</v>
      </c>
      <c r="E44" s="98">
        <v>75682.170655541137</v>
      </c>
    </row>
    <row r="46" spans="1:5" x14ac:dyDescent="0.3">
      <c r="A46" t="s">
        <v>636</v>
      </c>
    </row>
  </sheetData>
  <sheetProtection algorithmName="SHA-512" hashValue="61n4qkcsyIAjuUBgrR7BrTbbg2CI65YvILi0A0M47qeSRvLTzspvOF2zSvkK4y2qfec0ixcg1Ux0oOxsT1Rcog==" saltValue="kF7h9OvAu5QVUYFQ8lgc/Q==" spinCount="100000" sheet="1" objects="1" scenarios="1"/>
  <mergeCells count="10">
    <mergeCell ref="A17:A25"/>
    <mergeCell ref="A26:A34"/>
    <mergeCell ref="A35:A43"/>
    <mergeCell ref="A44:B44"/>
    <mergeCell ref="A1:E1"/>
    <mergeCell ref="A2:E2"/>
    <mergeCell ref="A3:E3"/>
    <mergeCell ref="A4:E4"/>
    <mergeCell ref="A5:E5"/>
    <mergeCell ref="A8:A16"/>
  </mergeCells>
  <printOptions horizontalCentered="1"/>
  <pageMargins left="0.25" right="0.25" top="0.75" bottom="0.75" header="0.3" footer="0.3"/>
  <pageSetup scale="96" orientation="portrait" r:id="rId1"/>
  <headerFooter>
    <oddFooter>Page &amp;P</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79597-4349-405A-825A-8CB207AAB4A6}">
  <sheetPr>
    <pageSetUpPr fitToPage="1"/>
  </sheetPr>
  <dimension ref="A1:G2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1180</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144</v>
      </c>
      <c r="B3" s="162"/>
      <c r="C3" s="162"/>
      <c r="D3" s="162"/>
      <c r="E3" s="162"/>
      <c r="F3" s="39"/>
      <c r="G3" s="39"/>
    </row>
    <row r="4" spans="1:7" ht="22.95" customHeight="1" x14ac:dyDescent="0.4">
      <c r="A4" s="162" t="s">
        <v>1115</v>
      </c>
      <c r="B4" s="162"/>
      <c r="C4" s="162"/>
      <c r="D4" s="162"/>
      <c r="E4" s="162"/>
      <c r="F4" s="39"/>
      <c r="G4" s="39"/>
    </row>
    <row r="5" spans="1:7" ht="22.95" customHeight="1" x14ac:dyDescent="0.4">
      <c r="A5" s="162" t="s">
        <v>713</v>
      </c>
      <c r="B5" s="162"/>
      <c r="C5" s="162"/>
      <c r="D5" s="162"/>
      <c r="E5" s="162"/>
      <c r="F5" s="39"/>
      <c r="G5" s="39"/>
    </row>
    <row r="7" spans="1:7" x14ac:dyDescent="0.3">
      <c r="A7" s="106" t="s">
        <v>325</v>
      </c>
      <c r="B7" s="106" t="s">
        <v>724</v>
      </c>
      <c r="C7" s="104" t="s">
        <v>201</v>
      </c>
      <c r="D7" s="47" t="s">
        <v>183</v>
      </c>
      <c r="E7" s="104" t="s">
        <v>184</v>
      </c>
    </row>
    <row r="8" spans="1:7" x14ac:dyDescent="0.3">
      <c r="A8" s="210" t="s">
        <v>206</v>
      </c>
      <c r="B8" s="103" t="s">
        <v>723</v>
      </c>
      <c r="C8" s="102">
        <v>1111</v>
      </c>
      <c r="D8" s="101">
        <v>15384026.589999985</v>
      </c>
      <c r="E8" s="101">
        <v>13847.008631863173</v>
      </c>
    </row>
    <row r="9" spans="1:7" x14ac:dyDescent="0.3">
      <c r="A9" s="198"/>
      <c r="B9" s="103" t="s">
        <v>722</v>
      </c>
      <c r="C9" s="102">
        <v>5653</v>
      </c>
      <c r="D9" s="101">
        <v>137845706.14000031</v>
      </c>
      <c r="E9" s="101">
        <v>24384.522579161563</v>
      </c>
    </row>
    <row r="10" spans="1:7" x14ac:dyDescent="0.3">
      <c r="A10" s="198"/>
      <c r="B10" s="103" t="s">
        <v>714</v>
      </c>
      <c r="C10" s="102">
        <v>1204</v>
      </c>
      <c r="D10" s="101">
        <v>18766695.649999991</v>
      </c>
      <c r="E10" s="101">
        <v>15586.956519933547</v>
      </c>
    </row>
    <row r="11" spans="1:7" x14ac:dyDescent="0.3">
      <c r="A11" s="198"/>
      <c r="B11" s="100" t="s">
        <v>605</v>
      </c>
      <c r="C11" s="99">
        <v>7968</v>
      </c>
      <c r="D11" s="98">
        <v>171996428.38000274</v>
      </c>
      <c r="E11" s="98">
        <v>21585.897136044521</v>
      </c>
    </row>
    <row r="12" spans="1:7" x14ac:dyDescent="0.3">
      <c r="A12" s="210" t="s">
        <v>260</v>
      </c>
      <c r="B12" s="103" t="s">
        <v>723</v>
      </c>
      <c r="C12" s="102">
        <v>1079</v>
      </c>
      <c r="D12" s="101">
        <v>60102797.239999898</v>
      </c>
      <c r="E12" s="101">
        <v>55702.31440222419</v>
      </c>
    </row>
    <row r="13" spans="1:7" x14ac:dyDescent="0.3">
      <c r="A13" s="198"/>
      <c r="B13" s="103" t="s">
        <v>722</v>
      </c>
      <c r="C13" s="102">
        <v>7307</v>
      </c>
      <c r="D13" s="101">
        <v>540265312.30000365</v>
      </c>
      <c r="E13" s="101">
        <v>73938.047392911409</v>
      </c>
    </row>
    <row r="14" spans="1:7" x14ac:dyDescent="0.3">
      <c r="A14" s="198"/>
      <c r="B14" s="103" t="s">
        <v>714</v>
      </c>
      <c r="C14" s="102">
        <v>1104</v>
      </c>
      <c r="D14" s="101">
        <v>48448063.509999931</v>
      </c>
      <c r="E14" s="101">
        <v>43884.115498188345</v>
      </c>
    </row>
    <row r="15" spans="1:7" x14ac:dyDescent="0.3">
      <c r="A15" s="198"/>
      <c r="B15" s="100" t="s">
        <v>605</v>
      </c>
      <c r="C15" s="99">
        <v>9490</v>
      </c>
      <c r="D15" s="98">
        <v>648816173.05000472</v>
      </c>
      <c r="E15" s="98">
        <v>68368.406011591651</v>
      </c>
    </row>
    <row r="16" spans="1:7" x14ac:dyDescent="0.3">
      <c r="A16" s="210" t="s">
        <v>261</v>
      </c>
      <c r="B16" s="103" t="s">
        <v>723</v>
      </c>
      <c r="C16" s="102">
        <v>337</v>
      </c>
      <c r="D16" s="101">
        <v>32324406.429999981</v>
      </c>
      <c r="E16" s="101">
        <v>95918.119970326356</v>
      </c>
    </row>
    <row r="17" spans="1:5" x14ac:dyDescent="0.3">
      <c r="A17" s="198"/>
      <c r="B17" s="103" t="s">
        <v>722</v>
      </c>
      <c r="C17" s="102">
        <v>4481</v>
      </c>
      <c r="D17" s="101">
        <v>508760053.52000052</v>
      </c>
      <c r="E17" s="101">
        <v>113537.16882838664</v>
      </c>
    </row>
    <row r="18" spans="1:5" x14ac:dyDescent="0.3">
      <c r="A18" s="198"/>
      <c r="B18" s="103" t="s">
        <v>714</v>
      </c>
      <c r="C18" s="102">
        <v>134</v>
      </c>
      <c r="D18" s="101">
        <v>5811109.21</v>
      </c>
      <c r="E18" s="101">
        <v>43366.486641791045</v>
      </c>
    </row>
    <row r="19" spans="1:5" x14ac:dyDescent="0.3">
      <c r="A19" s="198"/>
      <c r="B19" s="100" t="s">
        <v>605</v>
      </c>
      <c r="C19" s="99">
        <v>4952</v>
      </c>
      <c r="D19" s="98">
        <v>546895569.15999842</v>
      </c>
      <c r="E19" s="98">
        <v>110439.33141356996</v>
      </c>
    </row>
    <row r="20" spans="1:5" x14ac:dyDescent="0.3">
      <c r="A20" s="210" t="s">
        <v>209</v>
      </c>
      <c r="B20" s="103" t="s">
        <v>723</v>
      </c>
      <c r="C20" s="102">
        <v>178</v>
      </c>
      <c r="D20" s="101">
        <v>26006036.649999987</v>
      </c>
      <c r="E20" s="101">
        <v>146101.32949438196</v>
      </c>
    </row>
    <row r="21" spans="1:5" x14ac:dyDescent="0.3">
      <c r="A21" s="198"/>
      <c r="B21" s="103" t="s">
        <v>722</v>
      </c>
      <c r="C21" s="102">
        <v>3515</v>
      </c>
      <c r="D21" s="101">
        <v>510363288.30000085</v>
      </c>
      <c r="E21" s="101">
        <v>145195.81459459485</v>
      </c>
    </row>
    <row r="22" spans="1:5" x14ac:dyDescent="0.3">
      <c r="A22" s="198"/>
      <c r="B22" s="103" t="s">
        <v>714</v>
      </c>
      <c r="C22" s="126" t="s">
        <v>267</v>
      </c>
      <c r="D22" s="101">
        <v>842739.85999999987</v>
      </c>
      <c r="E22" s="101"/>
    </row>
    <row r="23" spans="1:5" x14ac:dyDescent="0.3">
      <c r="A23" s="198"/>
      <c r="B23" s="100" t="s">
        <v>605</v>
      </c>
      <c r="C23" s="99">
        <v>3706</v>
      </c>
      <c r="D23" s="98">
        <v>537212064.81000006</v>
      </c>
      <c r="E23" s="98">
        <v>144957.38392066921</v>
      </c>
    </row>
    <row r="24" spans="1:5" x14ac:dyDescent="0.3">
      <c r="A24" s="185" t="s">
        <v>210</v>
      </c>
      <c r="B24" s="182"/>
      <c r="C24" s="99">
        <v>25170</v>
      </c>
      <c r="D24" s="98">
        <v>1904920235.3999717</v>
      </c>
      <c r="E24" s="98">
        <v>75682.170655541195</v>
      </c>
    </row>
    <row r="26" spans="1:5" x14ac:dyDescent="0.3">
      <c r="A26" t="s">
        <v>636</v>
      </c>
    </row>
  </sheetData>
  <sheetProtection algorithmName="SHA-512" hashValue="UIxbVAUDaNkVS3vT5G1O+7ZpGXgSI5hveOJtrIeKGhhBhUzoCO35HjgJRXTMcHvMNZzXB1lAJYddEXX+EF0oig==" saltValue="5O+5a8xrhs9q2+utkm7GiQ==" spinCount="100000" sheet="1" objects="1" scenarios="1"/>
  <mergeCells count="10">
    <mergeCell ref="A12:A15"/>
    <mergeCell ref="A16:A19"/>
    <mergeCell ref="A20:A23"/>
    <mergeCell ref="A24:B24"/>
    <mergeCell ref="A1:E1"/>
    <mergeCell ref="A2:E2"/>
    <mergeCell ref="A3:E3"/>
    <mergeCell ref="A4:E4"/>
    <mergeCell ref="A5:E5"/>
    <mergeCell ref="A8:A11"/>
  </mergeCells>
  <printOptions horizontalCentered="1"/>
  <pageMargins left="0.25" right="0.25" top="0.75" bottom="0.75" header="0.3" footer="0.3"/>
  <pageSetup fitToHeight="10" orientation="portrait" r:id="rId1"/>
  <headerFoot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466FB-6E6C-4B40-B846-F8166FB6646F}">
  <sheetPr>
    <pageSetUpPr fitToPage="1"/>
  </sheetPr>
  <dimension ref="A1:G25"/>
  <sheetViews>
    <sheetView workbookViewId="0">
      <selection activeCell="A2" sqref="A2:E2"/>
    </sheetView>
  </sheetViews>
  <sheetFormatPr defaultRowHeight="14.4" x14ac:dyDescent="0.3"/>
  <cols>
    <col min="1" max="1" width="18.5546875" bestFit="1" customWidth="1"/>
    <col min="2" max="2" width="25.5546875" bestFit="1" customWidth="1"/>
    <col min="3" max="3" width="13.88671875" bestFit="1" customWidth="1"/>
    <col min="4" max="4" width="18.33203125" bestFit="1" customWidth="1"/>
    <col min="5" max="5" width="13.33203125" bestFit="1" customWidth="1"/>
    <col min="6" max="6" width="6.5546875" customWidth="1"/>
  </cols>
  <sheetData>
    <row r="1" spans="1:7" ht="22.8" x14ac:dyDescent="0.4">
      <c r="A1" s="162" t="s">
        <v>269</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1115</v>
      </c>
      <c r="B3" s="162"/>
      <c r="C3" s="162"/>
      <c r="D3" s="162"/>
      <c r="E3" s="162"/>
      <c r="F3" s="39"/>
      <c r="G3" s="39"/>
    </row>
    <row r="4" spans="1:7" ht="22.95" customHeight="1" x14ac:dyDescent="0.4">
      <c r="A4" s="162" t="s">
        <v>713</v>
      </c>
      <c r="B4" s="162"/>
      <c r="C4" s="162"/>
      <c r="D4" s="162"/>
      <c r="E4" s="162"/>
      <c r="F4" s="39"/>
      <c r="G4" s="39"/>
    </row>
    <row r="5" spans="1:7" ht="22.95" customHeight="1" x14ac:dyDescent="0.4">
      <c r="A5" s="34"/>
      <c r="B5" s="34"/>
      <c r="C5" s="34"/>
      <c r="D5" s="34"/>
      <c r="E5" s="34"/>
      <c r="F5" s="39"/>
      <c r="G5" s="39"/>
    </row>
    <row r="6" spans="1:7" x14ac:dyDescent="0.3">
      <c r="A6" s="106" t="s">
        <v>205</v>
      </c>
      <c r="B6" s="106" t="s">
        <v>724</v>
      </c>
      <c r="C6" s="104" t="s">
        <v>201</v>
      </c>
      <c r="D6" s="104" t="s">
        <v>719</v>
      </c>
      <c r="E6" s="104" t="s">
        <v>184</v>
      </c>
    </row>
    <row r="7" spans="1:7" x14ac:dyDescent="0.3">
      <c r="A7" s="186" t="s">
        <v>206</v>
      </c>
      <c r="B7" s="103" t="s">
        <v>723</v>
      </c>
      <c r="C7" s="102">
        <v>9258</v>
      </c>
      <c r="D7" s="101">
        <v>118243745.06000042</v>
      </c>
      <c r="E7" s="101">
        <v>12772.061466839536</v>
      </c>
    </row>
    <row r="8" spans="1:7" x14ac:dyDescent="0.3">
      <c r="A8" s="187"/>
      <c r="B8" s="103" t="s">
        <v>722</v>
      </c>
      <c r="C8" s="102">
        <v>27937</v>
      </c>
      <c r="D8" s="101">
        <v>549694713.67002571</v>
      </c>
      <c r="E8" s="101">
        <v>19676.225567169906</v>
      </c>
    </row>
    <row r="9" spans="1:7" x14ac:dyDescent="0.3">
      <c r="A9" s="187"/>
      <c r="B9" s="103" t="s">
        <v>714</v>
      </c>
      <c r="C9" s="102">
        <v>6443</v>
      </c>
      <c r="D9" s="101">
        <v>97251392.219999567</v>
      </c>
      <c r="E9" s="101">
        <v>15094.116439546728</v>
      </c>
    </row>
    <row r="10" spans="1:7" x14ac:dyDescent="0.3">
      <c r="A10" s="187"/>
      <c r="B10" s="100" t="s">
        <v>605</v>
      </c>
      <c r="C10" s="99">
        <v>43638</v>
      </c>
      <c r="D10" s="98">
        <v>765189850.95007873</v>
      </c>
      <c r="E10" s="98">
        <v>17534.943190569658</v>
      </c>
    </row>
    <row r="11" spans="1:7" x14ac:dyDescent="0.3">
      <c r="A11" s="186" t="s">
        <v>207</v>
      </c>
      <c r="B11" s="103" t="s">
        <v>723</v>
      </c>
      <c r="C11" s="102">
        <v>7759</v>
      </c>
      <c r="D11" s="101">
        <v>369177416.83999813</v>
      </c>
      <c r="E11" s="101">
        <v>47580.540899600222</v>
      </c>
    </row>
    <row r="12" spans="1:7" x14ac:dyDescent="0.3">
      <c r="A12" s="187"/>
      <c r="B12" s="103" t="s">
        <v>722</v>
      </c>
      <c r="C12" s="102">
        <v>36115</v>
      </c>
      <c r="D12" s="101">
        <v>2374800930.3398495</v>
      </c>
      <c r="E12" s="101">
        <v>65756.636587009532</v>
      </c>
    </row>
    <row r="13" spans="1:7" x14ac:dyDescent="0.3">
      <c r="A13" s="187"/>
      <c r="B13" s="103" t="s">
        <v>714</v>
      </c>
      <c r="C13" s="102">
        <v>4335</v>
      </c>
      <c r="D13" s="101">
        <v>173310768.26000184</v>
      </c>
      <c r="E13" s="101">
        <v>39979.415976932374</v>
      </c>
    </row>
    <row r="14" spans="1:7" x14ac:dyDescent="0.3">
      <c r="A14" s="187"/>
      <c r="B14" s="100" t="s">
        <v>605</v>
      </c>
      <c r="C14" s="99">
        <v>48209</v>
      </c>
      <c r="D14" s="98">
        <v>2917289115.4396706</v>
      </c>
      <c r="E14" s="98">
        <v>60513.371267598799</v>
      </c>
    </row>
    <row r="15" spans="1:7" x14ac:dyDescent="0.3">
      <c r="A15" s="186" t="s">
        <v>208</v>
      </c>
      <c r="B15" s="103" t="s">
        <v>723</v>
      </c>
      <c r="C15" s="102">
        <v>2713</v>
      </c>
      <c r="D15" s="101">
        <v>255133843.90000129</v>
      </c>
      <c r="E15" s="101">
        <v>94041.225175083411</v>
      </c>
    </row>
    <row r="16" spans="1:7" x14ac:dyDescent="0.3">
      <c r="A16" s="187"/>
      <c r="B16" s="103" t="s">
        <v>722</v>
      </c>
      <c r="C16" s="102">
        <v>21877</v>
      </c>
      <c r="D16" s="101">
        <v>2365956444.8299766</v>
      </c>
      <c r="E16" s="101">
        <v>108148.12107830035</v>
      </c>
    </row>
    <row r="17" spans="1:5" x14ac:dyDescent="0.3">
      <c r="A17" s="187"/>
      <c r="B17" s="103" t="s">
        <v>714</v>
      </c>
      <c r="C17" s="102">
        <v>692</v>
      </c>
      <c r="D17" s="101">
        <v>39300773.249999963</v>
      </c>
      <c r="E17" s="101">
        <v>56793.02492774561</v>
      </c>
    </row>
    <row r="18" spans="1:5" x14ac:dyDescent="0.3">
      <c r="A18" s="187"/>
      <c r="B18" s="100" t="s">
        <v>605</v>
      </c>
      <c r="C18" s="99">
        <v>25282</v>
      </c>
      <c r="D18" s="98">
        <v>2660391061.9799819</v>
      </c>
      <c r="E18" s="98">
        <v>105228.66315876837</v>
      </c>
    </row>
    <row r="19" spans="1:5" x14ac:dyDescent="0.3">
      <c r="A19" s="186" t="s">
        <v>209</v>
      </c>
      <c r="B19" s="103" t="s">
        <v>723</v>
      </c>
      <c r="C19" s="102">
        <v>960</v>
      </c>
      <c r="D19" s="101">
        <v>127764920.33000034</v>
      </c>
      <c r="E19" s="101">
        <v>133088.45867708369</v>
      </c>
    </row>
    <row r="20" spans="1:5" x14ac:dyDescent="0.3">
      <c r="A20" s="187"/>
      <c r="B20" s="103" t="s">
        <v>722</v>
      </c>
      <c r="C20" s="102">
        <v>13701</v>
      </c>
      <c r="D20" s="101">
        <v>1902390400.0899949</v>
      </c>
      <c r="E20" s="101">
        <v>138850.47807386285</v>
      </c>
    </row>
    <row r="21" spans="1:5" x14ac:dyDescent="0.3">
      <c r="A21" s="187"/>
      <c r="B21" s="103" t="s">
        <v>714</v>
      </c>
      <c r="C21" s="102">
        <v>103</v>
      </c>
      <c r="D21" s="101">
        <v>9729738.8900000006</v>
      </c>
      <c r="E21" s="101">
        <v>94463.484368932041</v>
      </c>
    </row>
    <row r="22" spans="1:5" x14ac:dyDescent="0.3">
      <c r="A22" s="187"/>
      <c r="B22" s="100" t="s">
        <v>605</v>
      </c>
      <c r="C22" s="99">
        <v>14764</v>
      </c>
      <c r="D22" s="98">
        <v>2039885059.310008</v>
      </c>
      <c r="E22" s="98">
        <v>138166.15140273693</v>
      </c>
    </row>
    <row r="23" spans="1:5" x14ac:dyDescent="0.3">
      <c r="A23" s="185" t="s">
        <v>210</v>
      </c>
      <c r="B23" s="182"/>
      <c r="C23" s="99">
        <v>126925</v>
      </c>
      <c r="D23" s="98">
        <v>8382755087.6799068</v>
      </c>
      <c r="E23" s="98">
        <v>66044.948494622076</v>
      </c>
    </row>
    <row r="25" spans="1:5" x14ac:dyDescent="0.3">
      <c r="A25" t="s">
        <v>268</v>
      </c>
    </row>
  </sheetData>
  <sheetProtection algorithmName="SHA-512" hashValue="TRkS3kcnYcHNWDH2ogsK4gmasLnUyumD9h4CPw84L/+zMlf0yRXi0e9sXSUrI6lGJkIrJ57J3x8hJX4Yv/JbDQ==" saltValue="yer3HofBEtOPLQexdMebOA==" spinCount="100000" sheet="1" objects="1" scenarios="1"/>
  <mergeCells count="9">
    <mergeCell ref="A15:A18"/>
    <mergeCell ref="A19:A22"/>
    <mergeCell ref="A23:B23"/>
    <mergeCell ref="A1:E1"/>
    <mergeCell ref="A2:E2"/>
    <mergeCell ref="A3:E3"/>
    <mergeCell ref="A4:E4"/>
    <mergeCell ref="A7:A10"/>
    <mergeCell ref="A11:A14"/>
  </mergeCells>
  <printOptions horizontalCentered="1"/>
  <pageMargins left="0.25" right="0.25" top="0.75" bottom="0.75" header="0.3" footer="0.3"/>
  <pageSetup orientation="portrait" r:id="rId1"/>
  <headerFooter>
    <oddFooter>Page &amp;P</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000D1-B246-4EFC-B5AB-61DA2604E2C9}">
  <sheetPr>
    <pageSetUpPr fitToPage="1"/>
  </sheetPr>
  <dimension ref="A1:S35"/>
  <sheetViews>
    <sheetView workbookViewId="0">
      <selection activeCell="A2" sqref="A2"/>
    </sheetView>
  </sheetViews>
  <sheetFormatPr defaultRowHeight="14.4" x14ac:dyDescent="0.3"/>
  <cols>
    <col min="1" max="1" width="34.77734375" bestFit="1" customWidth="1"/>
    <col min="2" max="2" width="5.6640625" bestFit="1" customWidth="1"/>
    <col min="3" max="3" width="11.88671875" bestFit="1" customWidth="1"/>
    <col min="4" max="4" width="8.88671875" bestFit="1" customWidth="1"/>
    <col min="5" max="5" width="5.6640625" bestFit="1" customWidth="1"/>
    <col min="6" max="6" width="11.88671875" bestFit="1" customWidth="1"/>
    <col min="7" max="7" width="8.88671875" bestFit="1" customWidth="1"/>
    <col min="8" max="8" width="5.6640625" bestFit="1" customWidth="1"/>
    <col min="9" max="9" width="11.88671875" bestFit="1" customWidth="1"/>
    <col min="10" max="10" width="8.88671875" bestFit="1" customWidth="1"/>
    <col min="11" max="11" width="6.77734375" bestFit="1" customWidth="1"/>
    <col min="12" max="12" width="11.88671875" bestFit="1" customWidth="1"/>
    <col min="13" max="13" width="8.88671875" bestFit="1" customWidth="1"/>
    <col min="14" max="14" width="5.6640625" bestFit="1" customWidth="1"/>
    <col min="15" max="15" width="11.88671875" bestFit="1" customWidth="1"/>
    <col min="16" max="16" width="8.88671875" bestFit="1" customWidth="1"/>
    <col min="17" max="17" width="5.6640625" bestFit="1" customWidth="1"/>
    <col min="18" max="18" width="11.88671875" bestFit="1" customWidth="1"/>
    <col min="19" max="19" width="8.88671875" bestFit="1" customWidth="1"/>
  </cols>
  <sheetData>
    <row r="1" spans="1:19" ht="22.8" x14ac:dyDescent="0.4">
      <c r="A1" s="162" t="s">
        <v>1181</v>
      </c>
      <c r="B1" s="162"/>
      <c r="C1" s="162"/>
      <c r="D1" s="162"/>
      <c r="E1" s="162"/>
      <c r="F1" s="162"/>
      <c r="G1" s="162"/>
      <c r="H1" s="162"/>
      <c r="I1" s="162"/>
      <c r="J1" s="162"/>
      <c r="K1" s="162"/>
      <c r="L1" s="162"/>
      <c r="M1" s="162"/>
      <c r="N1" s="162"/>
      <c r="O1" s="162"/>
      <c r="P1" s="162"/>
      <c r="Q1" s="162"/>
      <c r="R1" s="162"/>
      <c r="S1" s="162"/>
    </row>
    <row r="2" spans="1:19" ht="22.95" customHeight="1" x14ac:dyDescent="0.4">
      <c r="A2" s="162" t="s">
        <v>179</v>
      </c>
      <c r="B2" s="162"/>
      <c r="C2" s="162"/>
      <c r="D2" s="162"/>
      <c r="E2" s="162"/>
      <c r="F2" s="162"/>
      <c r="G2" s="162"/>
      <c r="H2" s="162"/>
      <c r="I2" s="162"/>
      <c r="J2" s="162"/>
      <c r="K2" s="162"/>
      <c r="L2" s="162"/>
      <c r="M2" s="162"/>
      <c r="N2" s="162"/>
      <c r="O2" s="162"/>
      <c r="P2" s="162"/>
      <c r="Q2" s="162"/>
      <c r="R2" s="162"/>
      <c r="S2" s="162"/>
    </row>
    <row r="3" spans="1:19" ht="22.95" customHeight="1" x14ac:dyDescent="0.4">
      <c r="A3" s="162" t="s">
        <v>144</v>
      </c>
      <c r="B3" s="162"/>
      <c r="C3" s="162"/>
      <c r="D3" s="162"/>
      <c r="E3" s="162"/>
      <c r="F3" s="162"/>
      <c r="G3" s="162"/>
      <c r="H3" s="162"/>
      <c r="I3" s="162"/>
      <c r="J3" s="162"/>
      <c r="K3" s="162"/>
      <c r="L3" s="162"/>
      <c r="M3" s="162"/>
      <c r="N3" s="162"/>
      <c r="O3" s="162"/>
      <c r="P3" s="162"/>
      <c r="Q3" s="162"/>
      <c r="R3" s="162"/>
      <c r="S3" s="162"/>
    </row>
    <row r="4" spans="1:19" ht="22.8" x14ac:dyDescent="0.4">
      <c r="A4" s="162" t="s">
        <v>270</v>
      </c>
      <c r="B4" s="162"/>
      <c r="C4" s="162"/>
      <c r="D4" s="162"/>
      <c r="E4" s="162"/>
      <c r="F4" s="162"/>
      <c r="G4" s="162"/>
      <c r="H4" s="162"/>
      <c r="I4" s="162"/>
      <c r="J4" s="162"/>
      <c r="K4" s="162"/>
      <c r="L4" s="162"/>
      <c r="M4" s="162"/>
      <c r="N4" s="162"/>
      <c r="O4" s="162"/>
      <c r="P4" s="162"/>
      <c r="Q4" s="162"/>
      <c r="R4" s="162"/>
      <c r="S4" s="162"/>
    </row>
    <row r="5" spans="1:19" ht="22.95" customHeight="1" x14ac:dyDescent="0.4">
      <c r="A5" s="162" t="s">
        <v>708</v>
      </c>
      <c r="B5" s="162"/>
      <c r="C5" s="162"/>
      <c r="D5" s="162"/>
      <c r="E5" s="162"/>
      <c r="F5" s="162"/>
      <c r="G5" s="162"/>
      <c r="H5" s="162"/>
      <c r="I5" s="162"/>
      <c r="J5" s="162"/>
      <c r="K5" s="162"/>
      <c r="L5" s="162"/>
      <c r="M5" s="162"/>
      <c r="N5" s="162"/>
      <c r="O5" s="162"/>
      <c r="P5" s="162"/>
      <c r="Q5" s="162"/>
      <c r="R5" s="162"/>
      <c r="S5" s="162"/>
    </row>
    <row r="7" spans="1:19" x14ac:dyDescent="0.3">
      <c r="A7" s="33"/>
      <c r="B7" s="189" t="s">
        <v>181</v>
      </c>
      <c r="C7" s="182"/>
      <c r="D7" s="182"/>
      <c r="E7" s="182"/>
      <c r="F7" s="182"/>
      <c r="G7" s="182"/>
      <c r="H7" s="182"/>
      <c r="I7" s="182"/>
      <c r="J7" s="182"/>
      <c r="K7" s="182"/>
      <c r="L7" s="182"/>
      <c r="M7" s="182"/>
      <c r="N7" s="182"/>
      <c r="O7" s="182"/>
      <c r="P7" s="182"/>
      <c r="Q7" s="182"/>
      <c r="R7" s="182"/>
      <c r="S7" s="182"/>
    </row>
    <row r="8" spans="1:19" x14ac:dyDescent="0.3">
      <c r="A8" s="51"/>
      <c r="B8" s="188" t="s">
        <v>186</v>
      </c>
      <c r="C8" s="182"/>
      <c r="D8" s="182"/>
      <c r="E8" s="188" t="s">
        <v>187</v>
      </c>
      <c r="F8" s="182"/>
      <c r="G8" s="182"/>
      <c r="H8" s="188" t="s">
        <v>188</v>
      </c>
      <c r="I8" s="182"/>
      <c r="J8" s="182"/>
      <c r="K8" s="188" t="s">
        <v>189</v>
      </c>
      <c r="L8" s="182"/>
      <c r="M8" s="182"/>
      <c r="N8" s="188" t="s">
        <v>682</v>
      </c>
      <c r="O8" s="182"/>
      <c r="P8" s="182"/>
      <c r="Q8" s="188" t="s">
        <v>709</v>
      </c>
      <c r="R8" s="182"/>
      <c r="S8" s="182"/>
    </row>
    <row r="9" spans="1:19" s="54" customFormat="1" ht="36.6" customHeight="1" x14ac:dyDescent="0.3">
      <c r="A9" s="52" t="s">
        <v>271</v>
      </c>
      <c r="B9" s="53" t="s">
        <v>703</v>
      </c>
      <c r="C9" s="53" t="s">
        <v>183</v>
      </c>
      <c r="D9" s="53" t="s">
        <v>184</v>
      </c>
      <c r="E9" s="53" t="s">
        <v>703</v>
      </c>
      <c r="F9" s="53" t="s">
        <v>183</v>
      </c>
      <c r="G9" s="53" t="s">
        <v>184</v>
      </c>
      <c r="H9" s="53" t="s">
        <v>703</v>
      </c>
      <c r="I9" s="53" t="s">
        <v>183</v>
      </c>
      <c r="J9" s="53" t="s">
        <v>184</v>
      </c>
      <c r="K9" s="53" t="s">
        <v>703</v>
      </c>
      <c r="L9" s="53" t="s">
        <v>183</v>
      </c>
      <c r="M9" s="53" t="s">
        <v>184</v>
      </c>
      <c r="N9" s="53" t="s">
        <v>703</v>
      </c>
      <c r="O9" s="53" t="s">
        <v>183</v>
      </c>
      <c r="P9" s="53" t="s">
        <v>184</v>
      </c>
      <c r="Q9" s="53" t="s">
        <v>703</v>
      </c>
      <c r="R9" s="53" t="s">
        <v>183</v>
      </c>
      <c r="S9" s="53" t="s">
        <v>184</v>
      </c>
    </row>
    <row r="10" spans="1:19" x14ac:dyDescent="0.3">
      <c r="A10" s="55" t="s">
        <v>272</v>
      </c>
      <c r="B10" s="49" t="s">
        <v>267</v>
      </c>
      <c r="C10" s="83">
        <v>372928.03</v>
      </c>
      <c r="D10" s="83"/>
      <c r="E10" s="49" t="s">
        <v>267</v>
      </c>
      <c r="F10" s="83">
        <v>123041.72</v>
      </c>
      <c r="G10" s="83"/>
      <c r="H10" s="49" t="s">
        <v>267</v>
      </c>
      <c r="I10" s="83">
        <v>359411.33999999997</v>
      </c>
      <c r="J10" s="83"/>
      <c r="K10" s="49" t="s">
        <v>267</v>
      </c>
      <c r="L10" s="83">
        <v>800660.02999999991</v>
      </c>
      <c r="M10" s="83"/>
      <c r="N10" s="49"/>
      <c r="O10" s="83"/>
      <c r="P10" s="83"/>
      <c r="Q10" s="49" t="s">
        <v>267</v>
      </c>
      <c r="R10" s="83">
        <v>45331.16</v>
      </c>
      <c r="S10" s="83"/>
    </row>
    <row r="11" spans="1:19" x14ac:dyDescent="0.3">
      <c r="A11" s="55" t="s">
        <v>273</v>
      </c>
      <c r="B11" s="43">
        <v>9884</v>
      </c>
      <c r="C11" s="44">
        <v>1133095547.269979</v>
      </c>
      <c r="D11" s="44">
        <v>114639.37143565145</v>
      </c>
      <c r="E11" s="43">
        <v>9807</v>
      </c>
      <c r="F11" s="44">
        <v>1147857792.1599953</v>
      </c>
      <c r="G11" s="44">
        <v>117044.74275109568</v>
      </c>
      <c r="H11" s="43">
        <v>9767</v>
      </c>
      <c r="I11" s="44">
        <v>1183796857.5799985</v>
      </c>
      <c r="J11" s="44">
        <v>121203.73273062338</v>
      </c>
      <c r="K11" s="43">
        <v>9645</v>
      </c>
      <c r="L11" s="44">
        <v>1201019601.2299774</v>
      </c>
      <c r="M11" s="44">
        <v>124522.50919958293</v>
      </c>
      <c r="N11" s="43">
        <v>9409</v>
      </c>
      <c r="O11" s="44">
        <v>1192942432.5699835</v>
      </c>
      <c r="P11" s="44">
        <v>126787.37725262871</v>
      </c>
      <c r="Q11" s="43">
        <v>9195</v>
      </c>
      <c r="R11" s="44">
        <v>1206902124.1499844</v>
      </c>
      <c r="S11" s="44">
        <v>131256.3484665562</v>
      </c>
    </row>
    <row r="12" spans="1:19" x14ac:dyDescent="0.3">
      <c r="A12" s="55" t="s">
        <v>274</v>
      </c>
      <c r="B12" s="43">
        <v>11011</v>
      </c>
      <c r="C12" s="44">
        <v>313569624.31000543</v>
      </c>
      <c r="D12" s="44">
        <v>28477.85163109667</v>
      </c>
      <c r="E12" s="43">
        <v>11148</v>
      </c>
      <c r="F12" s="44">
        <v>317120468.55999911</v>
      </c>
      <c r="G12" s="44">
        <v>28446.400121994895</v>
      </c>
      <c r="H12" s="43">
        <v>11263</v>
      </c>
      <c r="I12" s="44">
        <v>335627406.06999737</v>
      </c>
      <c r="J12" s="44">
        <v>29799.112676018591</v>
      </c>
      <c r="K12" s="43">
        <v>11158</v>
      </c>
      <c r="L12" s="44">
        <v>340949750.03999931</v>
      </c>
      <c r="M12" s="44">
        <v>30556.528951424923</v>
      </c>
      <c r="N12" s="43">
        <v>10688</v>
      </c>
      <c r="O12" s="44">
        <v>260807989.97999996</v>
      </c>
      <c r="P12" s="44">
        <v>24401.945170284427</v>
      </c>
      <c r="Q12" s="43">
        <v>9726</v>
      </c>
      <c r="R12" s="44">
        <v>296502366.34999877</v>
      </c>
      <c r="S12" s="44">
        <v>30485.540443141967</v>
      </c>
    </row>
    <row r="13" spans="1:19" x14ac:dyDescent="0.3">
      <c r="A13" s="55" t="s">
        <v>275</v>
      </c>
      <c r="B13" s="43">
        <v>4732</v>
      </c>
      <c r="C13" s="44">
        <v>62805576.250000007</v>
      </c>
      <c r="D13" s="44">
        <v>13272.522453508032</v>
      </c>
      <c r="E13" s="43">
        <v>5454</v>
      </c>
      <c r="F13" s="44">
        <v>79387823.049999982</v>
      </c>
      <c r="G13" s="44">
        <v>14555.889814814811</v>
      </c>
      <c r="H13" s="43">
        <v>5871</v>
      </c>
      <c r="I13" s="44">
        <v>96635491.230000019</v>
      </c>
      <c r="J13" s="44">
        <v>16459.800924885032</v>
      </c>
      <c r="K13" s="43">
        <v>8021</v>
      </c>
      <c r="L13" s="44">
        <v>117789401.94000006</v>
      </c>
      <c r="M13" s="44">
        <v>14685.126784690196</v>
      </c>
      <c r="N13" s="43">
        <v>8208</v>
      </c>
      <c r="O13" s="44">
        <v>125189455.18999991</v>
      </c>
      <c r="P13" s="44">
        <v>15252.126606968799</v>
      </c>
      <c r="Q13" s="43">
        <v>7265</v>
      </c>
      <c r="R13" s="44">
        <v>127905210.59999995</v>
      </c>
      <c r="S13" s="44">
        <v>17605.672484514791</v>
      </c>
    </row>
    <row r="14" spans="1:19" x14ac:dyDescent="0.3">
      <c r="A14" s="55" t="s">
        <v>276</v>
      </c>
      <c r="B14" s="43">
        <v>20234</v>
      </c>
      <c r="C14" s="44">
        <v>46927694.309990749</v>
      </c>
      <c r="D14" s="44">
        <v>2319.2494963917538</v>
      </c>
      <c r="E14" s="43">
        <v>21001</v>
      </c>
      <c r="F14" s="44">
        <v>49132650.520001285</v>
      </c>
      <c r="G14" s="44">
        <v>2339.5386181611011</v>
      </c>
      <c r="H14" s="43">
        <v>21496</v>
      </c>
      <c r="I14" s="44">
        <v>96757386.549999967</v>
      </c>
      <c r="J14" s="44">
        <v>4501.1809894864145</v>
      </c>
      <c r="K14" s="43">
        <v>22323</v>
      </c>
      <c r="L14" s="44">
        <v>103560631.92999999</v>
      </c>
      <c r="M14" s="44">
        <v>4639.1897115083093</v>
      </c>
      <c r="N14" s="43">
        <v>23089</v>
      </c>
      <c r="O14" s="44">
        <v>86921800.24000001</v>
      </c>
      <c r="P14" s="44">
        <v>3764.6411815150077</v>
      </c>
      <c r="Q14" s="43">
        <v>23706</v>
      </c>
      <c r="R14" s="44">
        <v>91132250.809999317</v>
      </c>
      <c r="S14" s="44">
        <v>3844.2694174470312</v>
      </c>
    </row>
    <row r="15" spans="1:19" x14ac:dyDescent="0.3">
      <c r="A15" s="55" t="s">
        <v>277</v>
      </c>
      <c r="B15" s="43">
        <v>3829</v>
      </c>
      <c r="C15" s="44">
        <v>27941831.100000013</v>
      </c>
      <c r="D15" s="44">
        <v>7297.4225907547698</v>
      </c>
      <c r="E15" s="43">
        <v>4123</v>
      </c>
      <c r="F15" s="44">
        <v>33766628.489999965</v>
      </c>
      <c r="G15" s="44">
        <v>8189.8201528013496</v>
      </c>
      <c r="H15" s="43">
        <v>4313</v>
      </c>
      <c r="I15" s="44">
        <v>40059491.339999929</v>
      </c>
      <c r="J15" s="44">
        <v>9288.0805332714881</v>
      </c>
      <c r="K15" s="43">
        <v>4385</v>
      </c>
      <c r="L15" s="44">
        <v>43306077.349999949</v>
      </c>
      <c r="M15" s="44">
        <v>9875.9583466362492</v>
      </c>
      <c r="N15" s="43">
        <v>3735</v>
      </c>
      <c r="O15" s="44">
        <v>41847949.500000045</v>
      </c>
      <c r="P15" s="44">
        <v>11204.270281124511</v>
      </c>
      <c r="Q15" s="43">
        <v>4304</v>
      </c>
      <c r="R15" s="44">
        <v>53255600.439999975</v>
      </c>
      <c r="S15" s="44">
        <v>12373.513113382895</v>
      </c>
    </row>
    <row r="16" spans="1:19" x14ac:dyDescent="0.3">
      <c r="A16" s="55" t="s">
        <v>278</v>
      </c>
      <c r="B16" s="43">
        <v>3906</v>
      </c>
      <c r="C16" s="44">
        <v>32996127.580000043</v>
      </c>
      <c r="D16" s="44">
        <v>8447.5493036354437</v>
      </c>
      <c r="E16" s="43">
        <v>3776</v>
      </c>
      <c r="F16" s="44">
        <v>34077934.340000033</v>
      </c>
      <c r="G16" s="44">
        <v>9024.8766790254322</v>
      </c>
      <c r="H16" s="43">
        <v>3485</v>
      </c>
      <c r="I16" s="44">
        <v>34361008.589999989</v>
      </c>
      <c r="J16" s="44">
        <v>9859.686826398849</v>
      </c>
      <c r="K16" s="43">
        <v>3146</v>
      </c>
      <c r="L16" s="44">
        <v>32438504.760000009</v>
      </c>
      <c r="M16" s="44">
        <v>10311.031392244122</v>
      </c>
      <c r="N16" s="43">
        <v>2951</v>
      </c>
      <c r="O16" s="44">
        <v>25646094.579999991</v>
      </c>
      <c r="P16" s="44">
        <v>8690.6454015587897</v>
      </c>
      <c r="Q16" s="43">
        <v>2887</v>
      </c>
      <c r="R16" s="44">
        <v>27527946.499999993</v>
      </c>
      <c r="S16" s="44">
        <v>9535.1390717007253</v>
      </c>
    </row>
    <row r="17" spans="1:19" x14ac:dyDescent="0.3">
      <c r="A17" s="55" t="s">
        <v>279</v>
      </c>
      <c r="B17" s="43">
        <v>1040</v>
      </c>
      <c r="C17" s="44">
        <v>6429604.5099999998</v>
      </c>
      <c r="D17" s="44">
        <v>6182.3120288461532</v>
      </c>
      <c r="E17" s="43">
        <v>1550</v>
      </c>
      <c r="F17" s="44">
        <v>10913621.560000001</v>
      </c>
      <c r="G17" s="44">
        <v>7041.0461677419362</v>
      </c>
      <c r="H17" s="43">
        <v>2530</v>
      </c>
      <c r="I17" s="44">
        <v>19648256.440000001</v>
      </c>
      <c r="J17" s="44">
        <v>7766.1092648221347</v>
      </c>
      <c r="K17" s="43">
        <v>3422</v>
      </c>
      <c r="L17" s="44">
        <v>28972521.470000003</v>
      </c>
      <c r="M17" s="44">
        <v>8466.5463091759211</v>
      </c>
      <c r="N17" s="43">
        <v>4085</v>
      </c>
      <c r="O17" s="44">
        <v>39072186.899999999</v>
      </c>
      <c r="P17" s="44">
        <v>9564.7948347613219</v>
      </c>
      <c r="Q17" s="43">
        <v>5007</v>
      </c>
      <c r="R17" s="44">
        <v>52128863.319999993</v>
      </c>
      <c r="S17" s="44">
        <v>10411.196988216496</v>
      </c>
    </row>
    <row r="18" spans="1:19" x14ac:dyDescent="0.3">
      <c r="A18" s="55" t="s">
        <v>280</v>
      </c>
      <c r="B18" s="43">
        <v>5720</v>
      </c>
      <c r="C18" s="44">
        <v>17483714.539999932</v>
      </c>
      <c r="D18" s="44">
        <v>3056.5934510489392</v>
      </c>
      <c r="E18" s="43">
        <v>5828</v>
      </c>
      <c r="F18" s="44">
        <v>17743652.449999973</v>
      </c>
      <c r="G18" s="44">
        <v>3044.552582361011</v>
      </c>
      <c r="H18" s="43">
        <v>5779</v>
      </c>
      <c r="I18" s="44">
        <v>18018491.079999991</v>
      </c>
      <c r="J18" s="44">
        <v>3117.9254334659959</v>
      </c>
      <c r="K18" s="43">
        <v>5763</v>
      </c>
      <c r="L18" s="44">
        <v>15506872.849999988</v>
      </c>
      <c r="M18" s="44">
        <v>2690.7639857712975</v>
      </c>
      <c r="N18" s="43">
        <v>5549</v>
      </c>
      <c r="O18" s="44">
        <v>14813463.209999956</v>
      </c>
      <c r="P18" s="44">
        <v>2669.5734744999022</v>
      </c>
      <c r="Q18" s="43">
        <v>5874</v>
      </c>
      <c r="R18" s="44">
        <v>17062391.870000042</v>
      </c>
      <c r="S18" s="44">
        <v>2904.7313363976918</v>
      </c>
    </row>
    <row r="19" spans="1:19" x14ac:dyDescent="0.3">
      <c r="A19" s="55" t="s">
        <v>281</v>
      </c>
      <c r="B19" s="43">
        <v>217</v>
      </c>
      <c r="C19" s="44">
        <v>1571886.5999999994</v>
      </c>
      <c r="D19" s="44">
        <v>7243.7170506912416</v>
      </c>
      <c r="E19" s="43">
        <v>231</v>
      </c>
      <c r="F19" s="44">
        <v>2037937.44</v>
      </c>
      <c r="G19" s="44">
        <v>8822.24</v>
      </c>
      <c r="H19" s="43">
        <v>115</v>
      </c>
      <c r="I19" s="44">
        <v>972956.56</v>
      </c>
      <c r="J19" s="44">
        <v>8460.4918260869563</v>
      </c>
      <c r="K19" s="43">
        <v>81</v>
      </c>
      <c r="L19" s="44">
        <v>855725.4</v>
      </c>
      <c r="M19" s="44">
        <v>10564.511111111111</v>
      </c>
      <c r="N19" s="43">
        <v>66</v>
      </c>
      <c r="O19" s="44">
        <v>628689.40000000014</v>
      </c>
      <c r="P19" s="44">
        <v>9525.5969696969714</v>
      </c>
      <c r="Q19" s="43">
        <v>49</v>
      </c>
      <c r="R19" s="44">
        <v>422488.92000000004</v>
      </c>
      <c r="S19" s="44">
        <v>8622.2228571428586</v>
      </c>
    </row>
    <row r="20" spans="1:19" x14ac:dyDescent="0.3">
      <c r="A20" s="55" t="s">
        <v>282</v>
      </c>
      <c r="B20" s="43">
        <v>96</v>
      </c>
      <c r="C20" s="44">
        <v>8557806.7400000039</v>
      </c>
      <c r="D20" s="44">
        <v>89143.820208333374</v>
      </c>
      <c r="E20" s="43">
        <v>153</v>
      </c>
      <c r="F20" s="44">
        <v>14692991.549999999</v>
      </c>
      <c r="G20" s="44">
        <v>96032.624509803907</v>
      </c>
      <c r="H20" s="43">
        <v>162</v>
      </c>
      <c r="I20" s="44">
        <v>19766702.24000001</v>
      </c>
      <c r="J20" s="44">
        <v>122016.68049382723</v>
      </c>
      <c r="K20" s="43">
        <v>230</v>
      </c>
      <c r="L20" s="44">
        <v>25775304.630000029</v>
      </c>
      <c r="M20" s="44">
        <v>112066.54186956534</v>
      </c>
      <c r="N20" s="43">
        <v>237</v>
      </c>
      <c r="O20" s="44">
        <v>30797852.970000088</v>
      </c>
      <c r="P20" s="44">
        <v>129948.74670886113</v>
      </c>
      <c r="Q20" s="43">
        <v>237</v>
      </c>
      <c r="R20" s="44">
        <v>32035661.280000128</v>
      </c>
      <c r="S20" s="44">
        <v>135171.56658227902</v>
      </c>
    </row>
    <row r="21" spans="1:19" x14ac:dyDescent="0.3">
      <c r="A21" s="50" t="s">
        <v>210</v>
      </c>
      <c r="B21" s="45">
        <v>21701</v>
      </c>
      <c r="C21" s="46">
        <v>1651752341.2401311</v>
      </c>
      <c r="D21" s="46">
        <v>76114.111849229579</v>
      </c>
      <c r="E21" s="45">
        <v>22393</v>
      </c>
      <c r="F21" s="46">
        <v>1706854541.8400655</v>
      </c>
      <c r="G21" s="46">
        <v>76222.683063460252</v>
      </c>
      <c r="H21" s="45">
        <v>22926</v>
      </c>
      <c r="I21" s="46">
        <v>1846003459.0199678</v>
      </c>
      <c r="J21" s="46">
        <v>80520.084577334375</v>
      </c>
      <c r="K21" s="90">
        <v>23813</v>
      </c>
      <c r="L21" s="46">
        <v>1910975051.6299615</v>
      </c>
      <c r="M21" s="46">
        <v>80249.235780034491</v>
      </c>
      <c r="N21" s="45">
        <v>24540</v>
      </c>
      <c r="O21" s="46">
        <v>1818667914.5399716</v>
      </c>
      <c r="P21" s="46">
        <v>74110.346965769015</v>
      </c>
      <c r="Q21" s="45">
        <v>25170</v>
      </c>
      <c r="R21" s="46">
        <v>1904920235.3999667</v>
      </c>
      <c r="S21" s="46">
        <v>75682.170655540991</v>
      </c>
    </row>
    <row r="23" spans="1:19" x14ac:dyDescent="0.3">
      <c r="A23" t="s">
        <v>638</v>
      </c>
    </row>
    <row r="26" spans="1:19" x14ac:dyDescent="0.3">
      <c r="A26" s="88"/>
    </row>
    <row r="27" spans="1:19" x14ac:dyDescent="0.3">
      <c r="A27" s="88"/>
    </row>
    <row r="28" spans="1:19" x14ac:dyDescent="0.3">
      <c r="A28" s="88"/>
    </row>
    <row r="29" spans="1:19" x14ac:dyDescent="0.3">
      <c r="A29" s="88"/>
    </row>
    <row r="30" spans="1:19" x14ac:dyDescent="0.3">
      <c r="A30" s="88"/>
    </row>
    <row r="31" spans="1:19" x14ac:dyDescent="0.3">
      <c r="A31" s="88"/>
    </row>
    <row r="32" spans="1:19" x14ac:dyDescent="0.3">
      <c r="A32" s="88"/>
    </row>
    <row r="33" spans="1:1" x14ac:dyDescent="0.3">
      <c r="A33" s="88"/>
    </row>
    <row r="34" spans="1:1" x14ac:dyDescent="0.3">
      <c r="A34" s="88"/>
    </row>
    <row r="35" spans="1:1" x14ac:dyDescent="0.3">
      <c r="A35" s="88"/>
    </row>
  </sheetData>
  <sheetProtection algorithmName="SHA-512" hashValue="JKmCsN1GMNOj671l9sLtsqId0kTFIAU09+U0BUddLeHD6EzDv0KJRVyL1E/IGOjurIqSQTNPpwtXSlGE+EIuRQ==" saltValue="isUioCS3ufB8fjNusDWDKw==" spinCount="100000" sheet="1" objects="1" scenarios="1"/>
  <mergeCells count="12">
    <mergeCell ref="Q8:S8"/>
    <mergeCell ref="A1:S1"/>
    <mergeCell ref="A2:S2"/>
    <mergeCell ref="A3:S3"/>
    <mergeCell ref="A4:S4"/>
    <mergeCell ref="A5:S5"/>
    <mergeCell ref="B7:S7"/>
    <mergeCell ref="B8:D8"/>
    <mergeCell ref="E8:G8"/>
    <mergeCell ref="H8:J8"/>
    <mergeCell ref="K8:M8"/>
    <mergeCell ref="N8:P8"/>
  </mergeCells>
  <printOptions horizontalCentered="1"/>
  <pageMargins left="0.25" right="0.25" top="0.75" bottom="0.75" header="0.3" footer="0.3"/>
  <pageSetup scale="68" fitToHeight="10" orientation="landscape" r:id="rId1"/>
  <headerFooter>
    <oddFooter>Page &amp;P</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9F38-6334-459E-A9D8-AC854781AB79}">
  <sheetPr>
    <pageSetUpPr fitToPage="1"/>
  </sheetPr>
  <dimension ref="A1:T98"/>
  <sheetViews>
    <sheetView workbookViewId="0">
      <selection activeCell="A2" sqref="A2"/>
    </sheetView>
  </sheetViews>
  <sheetFormatPr defaultRowHeight="14.4" x14ac:dyDescent="0.3"/>
  <cols>
    <col min="1" max="1" width="20.109375" customWidth="1"/>
    <col min="2" max="2" width="48.88671875" bestFit="1" customWidth="1"/>
    <col min="3" max="3" width="5.6640625" bestFit="1" customWidth="1"/>
    <col min="4" max="4" width="11.88671875" style="84" bestFit="1" customWidth="1"/>
    <col min="5" max="5" width="8.88671875" style="84" bestFit="1" customWidth="1"/>
    <col min="6" max="6" width="5.6640625" bestFit="1" customWidth="1"/>
    <col min="7" max="7" width="11.88671875" style="84" bestFit="1" customWidth="1"/>
    <col min="8" max="8" width="8.88671875" style="84" bestFit="1" customWidth="1"/>
    <col min="9" max="9" width="5.6640625" bestFit="1" customWidth="1"/>
    <col min="10" max="10" width="11.88671875" style="84" bestFit="1" customWidth="1"/>
    <col min="11" max="11" width="8.88671875" style="84" bestFit="1" customWidth="1"/>
    <col min="12" max="12" width="6" style="93" bestFit="1" customWidth="1"/>
    <col min="13" max="13" width="11.88671875" style="84" bestFit="1" customWidth="1"/>
    <col min="14" max="14" width="8.88671875" style="84" bestFit="1" customWidth="1"/>
    <col min="15" max="15" width="5.6640625" bestFit="1" customWidth="1"/>
    <col min="16" max="16" width="11.88671875" style="84" bestFit="1" customWidth="1"/>
    <col min="17" max="17" width="8.88671875" style="84" bestFit="1" customWidth="1"/>
    <col min="18" max="18" width="5.6640625" bestFit="1" customWidth="1"/>
    <col min="19" max="19" width="11.88671875" style="84" bestFit="1" customWidth="1"/>
    <col min="20" max="20" width="8.88671875" style="84" bestFit="1" customWidth="1"/>
  </cols>
  <sheetData>
    <row r="1" spans="1:20" ht="22.8" x14ac:dyDescent="0.4">
      <c r="A1" s="162" t="s">
        <v>1182</v>
      </c>
      <c r="B1" s="162"/>
      <c r="C1" s="162"/>
      <c r="D1" s="162"/>
      <c r="E1" s="162"/>
      <c r="F1" s="162"/>
      <c r="G1" s="162"/>
      <c r="H1" s="162"/>
      <c r="I1" s="162"/>
      <c r="J1" s="162"/>
      <c r="K1" s="162"/>
      <c r="L1" s="162"/>
      <c r="M1" s="162"/>
      <c r="N1" s="162"/>
      <c r="O1" s="162"/>
      <c r="P1" s="162"/>
      <c r="Q1" s="162"/>
      <c r="R1" s="162"/>
      <c r="S1" s="162"/>
      <c r="T1" s="162"/>
    </row>
    <row r="2" spans="1:20" ht="22.95" customHeight="1" x14ac:dyDescent="0.4">
      <c r="A2" s="162" t="s">
        <v>179</v>
      </c>
      <c r="B2" s="162"/>
      <c r="C2" s="162"/>
      <c r="D2" s="162"/>
      <c r="E2" s="162"/>
      <c r="F2" s="162"/>
      <c r="G2" s="162"/>
      <c r="H2" s="162"/>
      <c r="I2" s="162"/>
      <c r="J2" s="162"/>
      <c r="K2" s="162"/>
      <c r="L2" s="162"/>
      <c r="M2" s="162"/>
      <c r="N2" s="162"/>
      <c r="O2" s="162"/>
      <c r="P2" s="162"/>
      <c r="Q2" s="162"/>
      <c r="R2" s="162"/>
      <c r="S2" s="162"/>
      <c r="T2" s="162"/>
    </row>
    <row r="3" spans="1:20" ht="22.95" customHeight="1" x14ac:dyDescent="0.4">
      <c r="A3" s="162" t="s">
        <v>144</v>
      </c>
      <c r="B3" s="162"/>
      <c r="C3" s="162"/>
      <c r="D3" s="162"/>
      <c r="E3" s="162"/>
      <c r="F3" s="162"/>
      <c r="G3" s="162"/>
      <c r="H3" s="162"/>
      <c r="I3" s="162"/>
      <c r="J3" s="162"/>
      <c r="K3" s="162"/>
      <c r="L3" s="162"/>
      <c r="M3" s="162"/>
      <c r="N3" s="162"/>
      <c r="O3" s="162"/>
      <c r="P3" s="162"/>
      <c r="Q3" s="162"/>
      <c r="R3" s="162"/>
      <c r="S3" s="162"/>
      <c r="T3" s="162"/>
    </row>
    <row r="4" spans="1:20" ht="22.95" customHeight="1" x14ac:dyDescent="0.4">
      <c r="A4" s="162" t="s">
        <v>285</v>
      </c>
      <c r="B4" s="162"/>
      <c r="C4" s="162"/>
      <c r="D4" s="162"/>
      <c r="E4" s="162"/>
      <c r="F4" s="162"/>
      <c r="G4" s="162"/>
      <c r="H4" s="162"/>
      <c r="I4" s="162"/>
      <c r="J4" s="162"/>
      <c r="K4" s="162"/>
      <c r="L4" s="162"/>
      <c r="M4" s="162"/>
      <c r="N4" s="162"/>
      <c r="O4" s="162"/>
      <c r="P4" s="162"/>
      <c r="Q4" s="162"/>
      <c r="R4" s="162"/>
      <c r="S4" s="162"/>
      <c r="T4" s="162"/>
    </row>
    <row r="5" spans="1:20" ht="22.95" customHeight="1" x14ac:dyDescent="0.4">
      <c r="A5" s="162" t="s">
        <v>708</v>
      </c>
      <c r="B5" s="162"/>
      <c r="C5" s="162"/>
      <c r="D5" s="162"/>
      <c r="E5" s="162"/>
      <c r="F5" s="162"/>
      <c r="G5" s="162"/>
      <c r="H5" s="162"/>
      <c r="I5" s="162"/>
      <c r="J5" s="162"/>
      <c r="K5" s="162"/>
      <c r="L5" s="162"/>
      <c r="M5" s="162"/>
      <c r="N5" s="162"/>
      <c r="O5" s="162"/>
      <c r="P5" s="162"/>
      <c r="Q5" s="162"/>
      <c r="R5" s="162"/>
      <c r="S5" s="162"/>
      <c r="T5" s="162"/>
    </row>
    <row r="7" spans="1:20" x14ac:dyDescent="0.3">
      <c r="B7" s="64"/>
      <c r="C7" s="189" t="s">
        <v>181</v>
      </c>
      <c r="D7" s="182"/>
      <c r="E7" s="182"/>
      <c r="F7" s="182"/>
      <c r="G7" s="182"/>
      <c r="H7" s="182"/>
      <c r="I7" s="182"/>
      <c r="J7" s="182"/>
      <c r="K7" s="182"/>
      <c r="L7" s="182"/>
      <c r="M7" s="182"/>
      <c r="N7" s="182"/>
      <c r="O7" s="182"/>
      <c r="P7" s="182"/>
      <c r="Q7" s="182"/>
      <c r="R7" s="182"/>
      <c r="S7" s="182"/>
      <c r="T7" s="182"/>
    </row>
    <row r="8" spans="1:20" x14ac:dyDescent="0.3">
      <c r="A8" s="80"/>
      <c r="B8" s="81"/>
      <c r="C8" s="202" t="s">
        <v>186</v>
      </c>
      <c r="D8" s="202"/>
      <c r="E8" s="202"/>
      <c r="F8" s="202" t="s">
        <v>187</v>
      </c>
      <c r="G8" s="202"/>
      <c r="H8" s="202"/>
      <c r="I8" s="202" t="s">
        <v>188</v>
      </c>
      <c r="J8" s="202"/>
      <c r="K8" s="202"/>
      <c r="L8" s="202" t="s">
        <v>189</v>
      </c>
      <c r="M8" s="202"/>
      <c r="N8" s="202"/>
      <c r="O8" s="202" t="s">
        <v>682</v>
      </c>
      <c r="P8" s="202"/>
      <c r="Q8" s="202"/>
      <c r="R8" s="202" t="s">
        <v>709</v>
      </c>
      <c r="S8" s="202"/>
      <c r="T8" s="202"/>
    </row>
    <row r="9" spans="1:20" s="54" customFormat="1" ht="36.6" customHeight="1" x14ac:dyDescent="0.3">
      <c r="A9" s="151" t="s">
        <v>271</v>
      </c>
      <c r="B9" s="151" t="s">
        <v>286</v>
      </c>
      <c r="C9" s="152" t="s">
        <v>704</v>
      </c>
      <c r="D9" s="153" t="s">
        <v>183</v>
      </c>
      <c r="E9" s="153" t="s">
        <v>184</v>
      </c>
      <c r="F9" s="152" t="s">
        <v>704</v>
      </c>
      <c r="G9" s="153" t="s">
        <v>183</v>
      </c>
      <c r="H9" s="153" t="s">
        <v>184</v>
      </c>
      <c r="I9" s="152" t="s">
        <v>704</v>
      </c>
      <c r="J9" s="153" t="s">
        <v>183</v>
      </c>
      <c r="K9" s="153" t="s">
        <v>184</v>
      </c>
      <c r="L9" s="152" t="s">
        <v>704</v>
      </c>
      <c r="M9" s="153" t="s">
        <v>183</v>
      </c>
      <c r="N9" s="153" t="s">
        <v>184</v>
      </c>
      <c r="O9" s="152" t="s">
        <v>704</v>
      </c>
      <c r="P9" s="153" t="s">
        <v>183</v>
      </c>
      <c r="Q9" s="153" t="s">
        <v>184</v>
      </c>
      <c r="R9" s="152" t="s">
        <v>704</v>
      </c>
      <c r="S9" s="153" t="s">
        <v>183</v>
      </c>
      <c r="T9" s="153" t="s">
        <v>184</v>
      </c>
    </row>
    <row r="10" spans="1:20" x14ac:dyDescent="0.3">
      <c r="A10" s="210" t="s">
        <v>272</v>
      </c>
      <c r="B10" s="103" t="s">
        <v>354</v>
      </c>
      <c r="C10" s="126" t="s">
        <v>267</v>
      </c>
      <c r="D10" s="154">
        <v>372928.02999999997</v>
      </c>
      <c r="E10" s="154"/>
      <c r="F10" s="126" t="s">
        <v>267</v>
      </c>
      <c r="G10" s="154">
        <v>123041.72</v>
      </c>
      <c r="H10" s="154"/>
      <c r="I10" s="126" t="s">
        <v>267</v>
      </c>
      <c r="J10" s="154">
        <v>359411.33999999997</v>
      </c>
      <c r="K10" s="154"/>
      <c r="L10" s="126" t="s">
        <v>267</v>
      </c>
      <c r="M10" s="154">
        <v>800660.02999999991</v>
      </c>
      <c r="N10" s="154"/>
      <c r="O10" s="61"/>
      <c r="P10" s="61"/>
      <c r="Q10" s="61"/>
      <c r="R10" s="126" t="s">
        <v>267</v>
      </c>
      <c r="S10" s="154">
        <v>45331.16</v>
      </c>
      <c r="T10" s="154"/>
    </row>
    <row r="11" spans="1:20" x14ac:dyDescent="0.3">
      <c r="A11" s="211"/>
      <c r="B11" s="100" t="s">
        <v>605</v>
      </c>
      <c r="C11" s="132" t="s">
        <v>267</v>
      </c>
      <c r="D11" s="155">
        <v>372928.03</v>
      </c>
      <c r="E11" s="155"/>
      <c r="F11" s="132" t="s">
        <v>267</v>
      </c>
      <c r="G11" s="155">
        <v>123041.72</v>
      </c>
      <c r="H11" s="155"/>
      <c r="I11" s="132" t="s">
        <v>267</v>
      </c>
      <c r="J11" s="155">
        <v>359411.33999999997</v>
      </c>
      <c r="K11" s="155"/>
      <c r="L11" s="132" t="s">
        <v>267</v>
      </c>
      <c r="M11" s="155">
        <v>800660.02999999991</v>
      </c>
      <c r="N11" s="155"/>
      <c r="O11" s="157"/>
      <c r="P11" s="157"/>
      <c r="Q11" s="157"/>
      <c r="R11" s="132" t="s">
        <v>267</v>
      </c>
      <c r="S11" s="155">
        <v>45331.16</v>
      </c>
      <c r="T11" s="155"/>
    </row>
    <row r="12" spans="1:20" x14ac:dyDescent="0.3">
      <c r="A12" s="210" t="s">
        <v>273</v>
      </c>
      <c r="B12" s="103" t="s">
        <v>290</v>
      </c>
      <c r="C12" s="126">
        <v>1171</v>
      </c>
      <c r="D12" s="154">
        <v>181860349.63999984</v>
      </c>
      <c r="E12" s="154">
        <v>155303.4582749785</v>
      </c>
      <c r="F12" s="126">
        <v>954</v>
      </c>
      <c r="G12" s="154">
        <v>152623843.34999967</v>
      </c>
      <c r="H12" s="154">
        <v>159983.06430817576</v>
      </c>
      <c r="I12" s="126">
        <v>894</v>
      </c>
      <c r="J12" s="154">
        <v>152328160.4399997</v>
      </c>
      <c r="K12" s="154">
        <v>170389.44120805335</v>
      </c>
      <c r="L12" s="126">
        <v>839</v>
      </c>
      <c r="M12" s="154">
        <v>142639378.58000019</v>
      </c>
      <c r="N12" s="154">
        <v>170011.17828367127</v>
      </c>
      <c r="O12" s="126">
        <v>803</v>
      </c>
      <c r="P12" s="154">
        <v>142083458.14000064</v>
      </c>
      <c r="Q12" s="154">
        <v>176940.79469489495</v>
      </c>
      <c r="R12" s="126">
        <v>792</v>
      </c>
      <c r="S12" s="154">
        <v>144854969.23999998</v>
      </c>
      <c r="T12" s="154">
        <v>182897.68843434341</v>
      </c>
    </row>
    <row r="13" spans="1:20" x14ac:dyDescent="0.3">
      <c r="A13" s="211"/>
      <c r="B13" s="103" t="s">
        <v>291</v>
      </c>
      <c r="C13" s="126">
        <v>768</v>
      </c>
      <c r="D13" s="154">
        <v>25687766.639999971</v>
      </c>
      <c r="E13" s="154">
        <v>33447.61281249996</v>
      </c>
      <c r="F13" s="126">
        <v>747</v>
      </c>
      <c r="G13" s="154">
        <v>22234539.000000011</v>
      </c>
      <c r="H13" s="154">
        <v>29765.112449799213</v>
      </c>
      <c r="I13" s="126">
        <v>721</v>
      </c>
      <c r="J13" s="154">
        <v>22441597.559999969</v>
      </c>
      <c r="K13" s="154">
        <v>31125.655423023534</v>
      </c>
      <c r="L13" s="126">
        <v>687</v>
      </c>
      <c r="M13" s="154">
        <v>21352693.359999958</v>
      </c>
      <c r="N13" s="154">
        <v>31081.06748180489</v>
      </c>
      <c r="O13" s="126">
        <v>660</v>
      </c>
      <c r="P13" s="154">
        <v>21409769.629999995</v>
      </c>
      <c r="Q13" s="154">
        <v>32439.044893939386</v>
      </c>
      <c r="R13" s="126">
        <v>642</v>
      </c>
      <c r="S13" s="154">
        <v>21594011.80999998</v>
      </c>
      <c r="T13" s="154">
        <v>33635.532414330184</v>
      </c>
    </row>
    <row r="14" spans="1:20" x14ac:dyDescent="0.3">
      <c r="A14" s="211"/>
      <c r="B14" s="103" t="s">
        <v>292</v>
      </c>
      <c r="C14" s="126">
        <v>7828</v>
      </c>
      <c r="D14" s="154">
        <v>911941811.93999195</v>
      </c>
      <c r="E14" s="154">
        <v>116497.42104496575</v>
      </c>
      <c r="F14" s="126">
        <v>7886</v>
      </c>
      <c r="G14" s="154">
        <v>959841184.75999498</v>
      </c>
      <c r="H14" s="154">
        <v>121714.58087243153</v>
      </c>
      <c r="I14" s="126">
        <v>7940</v>
      </c>
      <c r="J14" s="154">
        <v>996337106.48998916</v>
      </c>
      <c r="K14" s="154">
        <v>125483.2627821145</v>
      </c>
      <c r="L14" s="126">
        <v>7874</v>
      </c>
      <c r="M14" s="154">
        <v>1025183400.7799889</v>
      </c>
      <c r="N14" s="154">
        <v>130198.55229616318</v>
      </c>
      <c r="O14" s="126">
        <v>7723</v>
      </c>
      <c r="P14" s="154">
        <v>1018450586.3599842</v>
      </c>
      <c r="Q14" s="154">
        <v>131872.4053295331</v>
      </c>
      <c r="R14" s="126">
        <v>7565</v>
      </c>
      <c r="S14" s="154">
        <v>1030481168.9099791</v>
      </c>
      <c r="T14" s="154">
        <v>136216.9423542603</v>
      </c>
    </row>
    <row r="15" spans="1:20" x14ac:dyDescent="0.3">
      <c r="A15" s="211"/>
      <c r="B15" s="103" t="s">
        <v>293</v>
      </c>
      <c r="C15" s="126">
        <v>427</v>
      </c>
      <c r="D15" s="154">
        <v>13605619.050000012</v>
      </c>
      <c r="E15" s="154">
        <v>31863.276463700262</v>
      </c>
      <c r="F15" s="126">
        <v>409</v>
      </c>
      <c r="G15" s="154">
        <v>13158225.04999999</v>
      </c>
      <c r="H15" s="154">
        <v>32171.69938875303</v>
      </c>
      <c r="I15" s="126">
        <v>394</v>
      </c>
      <c r="J15" s="154">
        <v>12689993.089999998</v>
      </c>
      <c r="K15" s="154">
        <v>32208.104289340095</v>
      </c>
      <c r="L15" s="126">
        <v>362</v>
      </c>
      <c r="M15" s="154">
        <v>11844128.509999998</v>
      </c>
      <c r="N15" s="154">
        <v>32718.587044198888</v>
      </c>
      <c r="O15" s="126">
        <v>328</v>
      </c>
      <c r="P15" s="154">
        <v>10998618.439999998</v>
      </c>
      <c r="Q15" s="154">
        <v>33532.373292682918</v>
      </c>
      <c r="R15" s="126">
        <v>297</v>
      </c>
      <c r="S15" s="154">
        <v>9971974.1900000032</v>
      </c>
      <c r="T15" s="154">
        <v>33575.670673400688</v>
      </c>
    </row>
    <row r="16" spans="1:20" x14ac:dyDescent="0.3">
      <c r="A16" s="211"/>
      <c r="B16" s="100" t="s">
        <v>605</v>
      </c>
      <c r="C16" s="132">
        <v>9884</v>
      </c>
      <c r="D16" s="155">
        <v>1133095547.2699864</v>
      </c>
      <c r="E16" s="155">
        <v>114639.37143565221</v>
      </c>
      <c r="F16" s="132">
        <v>9807</v>
      </c>
      <c r="G16" s="155">
        <v>1147857792.1600006</v>
      </c>
      <c r="H16" s="155">
        <v>117044.74275109622</v>
      </c>
      <c r="I16" s="132">
        <v>9767</v>
      </c>
      <c r="J16" s="155">
        <v>1183796857.579999</v>
      </c>
      <c r="K16" s="155">
        <v>121203.73273062342</v>
      </c>
      <c r="L16" s="132">
        <v>9645</v>
      </c>
      <c r="M16" s="155">
        <v>1201019601.2299776</v>
      </c>
      <c r="N16" s="155">
        <v>124522.50919958296</v>
      </c>
      <c r="O16" s="132">
        <v>9409</v>
      </c>
      <c r="P16" s="155">
        <v>1192942432.5699818</v>
      </c>
      <c r="Q16" s="155">
        <v>126787.37725262853</v>
      </c>
      <c r="R16" s="132">
        <v>9195</v>
      </c>
      <c r="S16" s="155">
        <v>1206902124.1499815</v>
      </c>
      <c r="T16" s="155">
        <v>131256.34846655591</v>
      </c>
    </row>
    <row r="17" spans="1:20" x14ac:dyDescent="0.3">
      <c r="A17" s="210" t="s">
        <v>274</v>
      </c>
      <c r="B17" s="103" t="s">
        <v>294</v>
      </c>
      <c r="C17" s="126">
        <v>10300</v>
      </c>
      <c r="D17" s="154">
        <v>287738607.43000543</v>
      </c>
      <c r="E17" s="154">
        <v>27935.78712912674</v>
      </c>
      <c r="F17" s="126">
        <v>10508</v>
      </c>
      <c r="G17" s="154">
        <v>294172335.90999967</v>
      </c>
      <c r="H17" s="154">
        <v>27995.08335649026</v>
      </c>
      <c r="I17" s="126">
        <v>10676</v>
      </c>
      <c r="J17" s="154">
        <v>313051541.43999934</v>
      </c>
      <c r="K17" s="154">
        <v>29322.92445110522</v>
      </c>
      <c r="L17" s="126">
        <v>10590</v>
      </c>
      <c r="M17" s="154">
        <v>322880851.19999915</v>
      </c>
      <c r="N17" s="154">
        <v>30489.221076487171</v>
      </c>
      <c r="O17" s="126">
        <v>10150</v>
      </c>
      <c r="P17" s="154">
        <v>242426387.07999948</v>
      </c>
      <c r="Q17" s="154">
        <v>23884.373111329998</v>
      </c>
      <c r="R17" s="126">
        <v>9189</v>
      </c>
      <c r="S17" s="154">
        <v>276975134.98999804</v>
      </c>
      <c r="T17" s="154">
        <v>30142.032320165203</v>
      </c>
    </row>
    <row r="18" spans="1:20" x14ac:dyDescent="0.3">
      <c r="A18" s="211"/>
      <c r="B18" s="103" t="s">
        <v>295</v>
      </c>
      <c r="C18" s="126">
        <v>828</v>
      </c>
      <c r="D18" s="154">
        <v>23051000.949999999</v>
      </c>
      <c r="E18" s="154">
        <v>27839.373128019324</v>
      </c>
      <c r="F18" s="126">
        <v>657</v>
      </c>
      <c r="G18" s="154">
        <v>20329972.889999982</v>
      </c>
      <c r="H18" s="154">
        <v>30943.642146118695</v>
      </c>
      <c r="I18" s="126">
        <v>641</v>
      </c>
      <c r="J18" s="154">
        <v>21263722.679999989</v>
      </c>
      <c r="K18" s="154">
        <v>33172.734290171589</v>
      </c>
      <c r="L18" s="126">
        <v>609</v>
      </c>
      <c r="M18" s="154">
        <v>18047298.639999997</v>
      </c>
      <c r="N18" s="154">
        <v>29634.316321839076</v>
      </c>
      <c r="O18" s="126">
        <v>565</v>
      </c>
      <c r="P18" s="154">
        <v>18372388.81999997</v>
      </c>
      <c r="Q18" s="154">
        <v>32517.502336283134</v>
      </c>
      <c r="R18" s="126">
        <v>550</v>
      </c>
      <c r="S18" s="154">
        <v>19527231.359999966</v>
      </c>
      <c r="T18" s="154">
        <v>35504.057018181753</v>
      </c>
    </row>
    <row r="19" spans="1:20" x14ac:dyDescent="0.3">
      <c r="A19" s="211"/>
      <c r="B19" s="103" t="s">
        <v>296</v>
      </c>
      <c r="C19" s="126">
        <v>83</v>
      </c>
      <c r="D19" s="154">
        <v>2780015.9299999978</v>
      </c>
      <c r="E19" s="154">
        <v>33494.167831325278</v>
      </c>
      <c r="F19" s="126">
        <v>78</v>
      </c>
      <c r="G19" s="154">
        <v>2618159.7599999988</v>
      </c>
      <c r="H19" s="154">
        <v>33566.150769230757</v>
      </c>
      <c r="I19" s="126">
        <v>46</v>
      </c>
      <c r="J19" s="154">
        <v>1312141.949999999</v>
      </c>
      <c r="K19" s="154">
        <v>28524.824999999979</v>
      </c>
      <c r="L19" s="126" t="s">
        <v>267</v>
      </c>
      <c r="M19" s="154">
        <v>21600.2</v>
      </c>
      <c r="N19" s="154"/>
      <c r="O19" s="126" t="s">
        <v>267</v>
      </c>
      <c r="P19" s="154">
        <v>9214.08</v>
      </c>
      <c r="Q19" s="154"/>
      <c r="R19" s="61"/>
      <c r="S19" s="61"/>
      <c r="T19" s="61"/>
    </row>
    <row r="20" spans="1:20" x14ac:dyDescent="0.3">
      <c r="A20" s="211"/>
      <c r="B20" s="100" t="s">
        <v>605</v>
      </c>
      <c r="C20" s="132">
        <v>11011</v>
      </c>
      <c r="D20" s="155">
        <v>313569624.31000537</v>
      </c>
      <c r="E20" s="155">
        <v>28477.851631096662</v>
      </c>
      <c r="F20" s="132">
        <v>11148</v>
      </c>
      <c r="G20" s="155">
        <v>317120468.55999863</v>
      </c>
      <c r="H20" s="155">
        <v>28446.400121994855</v>
      </c>
      <c r="I20" s="132">
        <v>11263</v>
      </c>
      <c r="J20" s="155">
        <v>335627406.06999838</v>
      </c>
      <c r="K20" s="155">
        <v>29799.112676018678</v>
      </c>
      <c r="L20" s="132">
        <v>11158</v>
      </c>
      <c r="M20" s="155">
        <v>340949750.03999925</v>
      </c>
      <c r="N20" s="155">
        <v>30556.52895142492</v>
      </c>
      <c r="O20" s="132">
        <v>10688</v>
      </c>
      <c r="P20" s="155">
        <v>260807989.97999984</v>
      </c>
      <c r="Q20" s="155">
        <v>24401.945170284416</v>
      </c>
      <c r="R20" s="132">
        <v>9726</v>
      </c>
      <c r="S20" s="155">
        <v>296502366.34999913</v>
      </c>
      <c r="T20" s="155">
        <v>30485.540443142003</v>
      </c>
    </row>
    <row r="21" spans="1:20" x14ac:dyDescent="0.3">
      <c r="A21" s="210" t="s">
        <v>275</v>
      </c>
      <c r="B21" s="103" t="s">
        <v>275</v>
      </c>
      <c r="C21" s="126">
        <v>4732</v>
      </c>
      <c r="D21" s="154">
        <v>62805576.250000007</v>
      </c>
      <c r="E21" s="154">
        <v>13272.522453508032</v>
      </c>
      <c r="F21" s="126">
        <v>5454</v>
      </c>
      <c r="G21" s="154">
        <v>79387823.049999952</v>
      </c>
      <c r="H21" s="154">
        <v>14555.889814814806</v>
      </c>
      <c r="I21" s="126">
        <v>5871</v>
      </c>
      <c r="J21" s="154">
        <v>96635491.229999945</v>
      </c>
      <c r="K21" s="154">
        <v>16459.800924885018</v>
      </c>
      <c r="L21" s="126">
        <v>8021</v>
      </c>
      <c r="M21" s="154">
        <v>117789401.94000009</v>
      </c>
      <c r="N21" s="154">
        <v>14685.126784690199</v>
      </c>
      <c r="O21" s="126">
        <v>8208</v>
      </c>
      <c r="P21" s="154">
        <v>125189455.18999983</v>
      </c>
      <c r="Q21" s="154">
        <v>15252.12660696879</v>
      </c>
      <c r="R21" s="126">
        <v>7265</v>
      </c>
      <c r="S21" s="154">
        <v>127905210.60000001</v>
      </c>
      <c r="T21" s="154">
        <v>17605.672484514798</v>
      </c>
    </row>
    <row r="22" spans="1:20" x14ac:dyDescent="0.3">
      <c r="A22" s="211"/>
      <c r="B22" s="100" t="s">
        <v>605</v>
      </c>
      <c r="C22" s="132">
        <v>4732</v>
      </c>
      <c r="D22" s="155">
        <v>62805576.250000015</v>
      </c>
      <c r="E22" s="155">
        <v>13272.522453508034</v>
      </c>
      <c r="F22" s="132">
        <v>5454</v>
      </c>
      <c r="G22" s="155">
        <v>79387823.050000012</v>
      </c>
      <c r="H22" s="155">
        <v>14555.889814814816</v>
      </c>
      <c r="I22" s="132">
        <v>5871</v>
      </c>
      <c r="J22" s="155">
        <v>96635491.230000019</v>
      </c>
      <c r="K22" s="155">
        <v>16459.800924885032</v>
      </c>
      <c r="L22" s="132">
        <v>8021</v>
      </c>
      <c r="M22" s="155">
        <v>117789401.94000009</v>
      </c>
      <c r="N22" s="155">
        <v>14685.126784690199</v>
      </c>
      <c r="O22" s="132">
        <v>8208</v>
      </c>
      <c r="P22" s="155">
        <v>125189455.18999979</v>
      </c>
      <c r="Q22" s="155">
        <v>15252.126606968784</v>
      </c>
      <c r="R22" s="132">
        <v>7265</v>
      </c>
      <c r="S22" s="155">
        <v>127905210.59999995</v>
      </c>
      <c r="T22" s="155">
        <v>17605.672484514791</v>
      </c>
    </row>
    <row r="23" spans="1:20" x14ac:dyDescent="0.3">
      <c r="A23" s="210" t="s">
        <v>276</v>
      </c>
      <c r="B23" s="103" t="s">
        <v>297</v>
      </c>
      <c r="C23" s="126">
        <v>63</v>
      </c>
      <c r="D23" s="154">
        <v>250645.88999999978</v>
      </c>
      <c r="E23" s="154">
        <v>3978.5061904761869</v>
      </c>
      <c r="F23" s="126">
        <v>65</v>
      </c>
      <c r="G23" s="154">
        <v>278192.46999999962</v>
      </c>
      <c r="H23" s="154">
        <v>4279.8841538461484</v>
      </c>
      <c r="I23" s="126">
        <v>57</v>
      </c>
      <c r="J23" s="154">
        <v>157564.35999999987</v>
      </c>
      <c r="K23" s="154">
        <v>2764.2870175438575</v>
      </c>
      <c r="L23" s="61"/>
      <c r="M23" s="61"/>
      <c r="N23" s="61"/>
      <c r="O23" s="61"/>
      <c r="P23" s="61"/>
      <c r="Q23" s="61"/>
      <c r="R23" s="61"/>
      <c r="S23" s="61"/>
      <c r="T23" s="61"/>
    </row>
    <row r="24" spans="1:20" x14ac:dyDescent="0.3">
      <c r="A24" s="211"/>
      <c r="B24" s="103" t="s">
        <v>298</v>
      </c>
      <c r="C24" s="61"/>
      <c r="D24" s="61"/>
      <c r="E24" s="61"/>
      <c r="F24" s="61"/>
      <c r="G24" s="61"/>
      <c r="H24" s="61"/>
      <c r="I24" s="126">
        <v>21444</v>
      </c>
      <c r="J24" s="154">
        <v>96599822.189999998</v>
      </c>
      <c r="K24" s="154">
        <v>4504.7482834359262</v>
      </c>
      <c r="L24" s="126">
        <v>22323</v>
      </c>
      <c r="M24" s="154">
        <v>103560631.92999999</v>
      </c>
      <c r="N24" s="154">
        <v>4639.1897115083093</v>
      </c>
      <c r="O24" s="126">
        <v>23089</v>
      </c>
      <c r="P24" s="154">
        <v>86921800.24000001</v>
      </c>
      <c r="Q24" s="154">
        <v>3764.6411815150077</v>
      </c>
      <c r="R24" s="126">
        <v>23706</v>
      </c>
      <c r="S24" s="154">
        <v>91132250.810004219</v>
      </c>
      <c r="T24" s="154">
        <v>3844.2694174472376</v>
      </c>
    </row>
    <row r="25" spans="1:20" x14ac:dyDescent="0.3">
      <c r="A25" s="211"/>
      <c r="B25" s="103" t="s">
        <v>299</v>
      </c>
      <c r="C25" s="126">
        <v>19651</v>
      </c>
      <c r="D25" s="154">
        <v>46289323.429996379</v>
      </c>
      <c r="E25" s="154">
        <v>2355.5708834154179</v>
      </c>
      <c r="F25" s="126">
        <v>20424</v>
      </c>
      <c r="G25" s="154">
        <v>48398697.100004509</v>
      </c>
      <c r="H25" s="154">
        <v>2369.6972728165151</v>
      </c>
      <c r="I25" s="61"/>
      <c r="J25" s="61"/>
      <c r="K25" s="61"/>
      <c r="L25" s="61"/>
      <c r="M25" s="61"/>
      <c r="N25" s="61"/>
      <c r="O25" s="61"/>
      <c r="P25" s="61"/>
      <c r="Q25" s="61"/>
      <c r="R25" s="61"/>
      <c r="S25" s="61"/>
      <c r="T25" s="61"/>
    </row>
    <row r="26" spans="1:20" x14ac:dyDescent="0.3">
      <c r="A26" s="211"/>
      <c r="B26" s="103" t="s">
        <v>300</v>
      </c>
      <c r="C26" s="126">
        <v>573</v>
      </c>
      <c r="D26" s="154">
        <v>387724.99000000022</v>
      </c>
      <c r="E26" s="154">
        <v>676.65792321116965</v>
      </c>
      <c r="F26" s="126">
        <v>586</v>
      </c>
      <c r="G26" s="154">
        <v>455760.9499999996</v>
      </c>
      <c r="H26" s="154">
        <v>777.7490614334464</v>
      </c>
      <c r="I26" s="61"/>
      <c r="J26" s="61"/>
      <c r="K26" s="61"/>
      <c r="L26" s="61"/>
      <c r="M26" s="61"/>
      <c r="N26" s="61"/>
      <c r="O26" s="61"/>
      <c r="P26" s="61"/>
      <c r="Q26" s="61"/>
      <c r="R26" s="61"/>
      <c r="S26" s="61"/>
      <c r="T26" s="61"/>
    </row>
    <row r="27" spans="1:20" x14ac:dyDescent="0.3">
      <c r="A27" s="211"/>
      <c r="B27" s="100" t="s">
        <v>605</v>
      </c>
      <c r="C27" s="132">
        <v>20234</v>
      </c>
      <c r="D27" s="155">
        <v>46927694.309990309</v>
      </c>
      <c r="E27" s="155">
        <v>2319.249496391732</v>
      </c>
      <c r="F27" s="132">
        <v>21001</v>
      </c>
      <c r="G27" s="155">
        <v>49132650.52000194</v>
      </c>
      <c r="H27" s="155">
        <v>2339.5386181611325</v>
      </c>
      <c r="I27" s="132">
        <v>21496</v>
      </c>
      <c r="J27" s="155">
        <v>96757386.549999967</v>
      </c>
      <c r="K27" s="155">
        <v>4501.1809894864145</v>
      </c>
      <c r="L27" s="132">
        <v>22323</v>
      </c>
      <c r="M27" s="155">
        <v>103560631.93000001</v>
      </c>
      <c r="N27" s="155">
        <v>4639.1897115083102</v>
      </c>
      <c r="O27" s="132">
        <v>23089</v>
      </c>
      <c r="P27" s="155">
        <v>86921800.24000001</v>
      </c>
      <c r="Q27" s="155">
        <v>3764.6411815150077</v>
      </c>
      <c r="R27" s="132">
        <v>23706</v>
      </c>
      <c r="S27" s="155">
        <v>91132250.809998006</v>
      </c>
      <c r="T27" s="155">
        <v>3844.2694174469757</v>
      </c>
    </row>
    <row r="28" spans="1:20" x14ac:dyDescent="0.3">
      <c r="A28" s="210" t="s">
        <v>277</v>
      </c>
      <c r="B28" s="103" t="s">
        <v>277</v>
      </c>
      <c r="C28" s="126">
        <v>3829</v>
      </c>
      <c r="D28" s="154">
        <v>27941831.099999983</v>
      </c>
      <c r="E28" s="154">
        <v>7297.4225907547616</v>
      </c>
      <c r="F28" s="126">
        <v>4123</v>
      </c>
      <c r="G28" s="154">
        <v>33766628.489999995</v>
      </c>
      <c r="H28" s="154">
        <v>8189.8201528013569</v>
      </c>
      <c r="I28" s="126">
        <v>4313</v>
      </c>
      <c r="J28" s="154">
        <v>40059491.339999959</v>
      </c>
      <c r="K28" s="154">
        <v>9288.0805332714954</v>
      </c>
      <c r="L28" s="126">
        <v>4385</v>
      </c>
      <c r="M28" s="154">
        <v>43306077.349999994</v>
      </c>
      <c r="N28" s="154">
        <v>9875.9583466362583</v>
      </c>
      <c r="O28" s="126">
        <v>3735</v>
      </c>
      <c r="P28" s="154">
        <v>41847949.500000007</v>
      </c>
      <c r="Q28" s="154">
        <v>11204.2702811245</v>
      </c>
      <c r="R28" s="126">
        <v>4304</v>
      </c>
      <c r="S28" s="154">
        <v>53255600.439999983</v>
      </c>
      <c r="T28" s="154">
        <v>12373.513113382896</v>
      </c>
    </row>
    <row r="29" spans="1:20" x14ac:dyDescent="0.3">
      <c r="A29" s="211"/>
      <c r="B29" s="100" t="s">
        <v>605</v>
      </c>
      <c r="C29" s="132">
        <v>3829</v>
      </c>
      <c r="D29" s="155">
        <v>27941831.099999994</v>
      </c>
      <c r="E29" s="155">
        <v>7297.4225907547643</v>
      </c>
      <c r="F29" s="132">
        <v>4123</v>
      </c>
      <c r="G29" s="155">
        <v>33766628.489999965</v>
      </c>
      <c r="H29" s="155">
        <v>8189.8201528013496</v>
      </c>
      <c r="I29" s="132">
        <v>4313</v>
      </c>
      <c r="J29" s="155">
        <v>40059491.339999907</v>
      </c>
      <c r="K29" s="155">
        <v>9288.0805332714826</v>
      </c>
      <c r="L29" s="132">
        <v>4385</v>
      </c>
      <c r="M29" s="155">
        <v>43306077.349999957</v>
      </c>
      <c r="N29" s="155">
        <v>9875.958346636251</v>
      </c>
      <c r="O29" s="132">
        <v>3735</v>
      </c>
      <c r="P29" s="155">
        <v>41847949.5</v>
      </c>
      <c r="Q29" s="155">
        <v>11204.270281124498</v>
      </c>
      <c r="R29" s="132">
        <v>4304</v>
      </c>
      <c r="S29" s="155">
        <v>53255600.439999968</v>
      </c>
      <c r="T29" s="155">
        <v>12373.513113382893</v>
      </c>
    </row>
    <row r="30" spans="1:20" x14ac:dyDescent="0.3">
      <c r="A30" s="210" t="s">
        <v>278</v>
      </c>
      <c r="B30" s="103" t="s">
        <v>301</v>
      </c>
      <c r="C30" s="126">
        <v>407</v>
      </c>
      <c r="D30" s="154">
        <v>1676287.92</v>
      </c>
      <c r="E30" s="154">
        <v>4118.6435380835383</v>
      </c>
      <c r="F30" s="126">
        <v>348</v>
      </c>
      <c r="G30" s="154">
        <v>1214176.8799999999</v>
      </c>
      <c r="H30" s="154">
        <v>3489.0140229885055</v>
      </c>
      <c r="I30" s="126">
        <v>201</v>
      </c>
      <c r="J30" s="154">
        <v>621031.31999999995</v>
      </c>
      <c r="K30" s="154">
        <v>3089.7080597014924</v>
      </c>
      <c r="L30" s="126">
        <v>113</v>
      </c>
      <c r="M30" s="154">
        <v>417925.17</v>
      </c>
      <c r="N30" s="154">
        <v>3698.4528318584071</v>
      </c>
      <c r="O30" s="126">
        <v>37</v>
      </c>
      <c r="P30" s="154">
        <v>95335.11</v>
      </c>
      <c r="Q30" s="154">
        <v>2576.6245945945948</v>
      </c>
      <c r="R30" s="126">
        <v>33</v>
      </c>
      <c r="S30" s="154">
        <v>153808.82999999999</v>
      </c>
      <c r="T30" s="154">
        <v>4660.8736363636363</v>
      </c>
    </row>
    <row r="31" spans="1:20" x14ac:dyDescent="0.3">
      <c r="A31" s="211"/>
      <c r="B31" s="103" t="s">
        <v>302</v>
      </c>
      <c r="C31" s="126">
        <v>545</v>
      </c>
      <c r="D31" s="154">
        <v>4651561.3099999996</v>
      </c>
      <c r="E31" s="154">
        <v>8534.9748807339438</v>
      </c>
      <c r="F31" s="126">
        <v>734</v>
      </c>
      <c r="G31" s="154">
        <v>6533063.2800000031</v>
      </c>
      <c r="H31" s="154">
        <v>8900.6311716621294</v>
      </c>
      <c r="I31" s="126">
        <v>804</v>
      </c>
      <c r="J31" s="154">
        <v>10330408.800000008</v>
      </c>
      <c r="K31" s="154">
        <v>12848.767164179115</v>
      </c>
      <c r="L31" s="126">
        <v>790</v>
      </c>
      <c r="M31" s="154">
        <v>12228732.82</v>
      </c>
      <c r="N31" s="154">
        <v>15479.408632911392</v>
      </c>
      <c r="O31" s="126">
        <v>723</v>
      </c>
      <c r="P31" s="154">
        <v>8971312.2500000037</v>
      </c>
      <c r="Q31" s="154">
        <v>12408.454011065012</v>
      </c>
      <c r="R31" s="126">
        <v>747</v>
      </c>
      <c r="S31" s="154">
        <v>10598353.180000007</v>
      </c>
      <c r="T31" s="154">
        <v>14187.889129852754</v>
      </c>
    </row>
    <row r="32" spans="1:20" x14ac:dyDescent="0.3">
      <c r="A32" s="211"/>
      <c r="B32" s="103" t="s">
        <v>304</v>
      </c>
      <c r="C32" s="126">
        <v>1252</v>
      </c>
      <c r="D32" s="154">
        <v>15071776.370000023</v>
      </c>
      <c r="E32" s="154">
        <v>12038.160039936121</v>
      </c>
      <c r="F32" s="126">
        <v>898</v>
      </c>
      <c r="G32" s="154">
        <v>10133732.860000005</v>
      </c>
      <c r="H32" s="154">
        <v>11284.780467706019</v>
      </c>
      <c r="I32" s="126">
        <v>515</v>
      </c>
      <c r="J32" s="154">
        <v>5517383.5499999989</v>
      </c>
      <c r="K32" s="154">
        <v>10713.366116504852</v>
      </c>
      <c r="L32" s="126">
        <v>247</v>
      </c>
      <c r="M32" s="154">
        <v>3254436.830000001</v>
      </c>
      <c r="N32" s="154">
        <v>13175.857611336036</v>
      </c>
      <c r="O32" s="126">
        <v>123</v>
      </c>
      <c r="P32" s="154">
        <v>1093432.7</v>
      </c>
      <c r="Q32" s="154">
        <v>8889.6967479674786</v>
      </c>
      <c r="R32" s="126" t="s">
        <v>267</v>
      </c>
      <c r="S32" s="154">
        <v>252647.33</v>
      </c>
      <c r="T32" s="154"/>
    </row>
    <row r="33" spans="1:20" x14ac:dyDescent="0.3">
      <c r="A33" s="211"/>
      <c r="B33" s="103" t="s">
        <v>305</v>
      </c>
      <c r="C33" s="126" t="s">
        <v>267</v>
      </c>
      <c r="D33" s="154">
        <v>57531.990000000005</v>
      </c>
      <c r="E33" s="154"/>
      <c r="F33" s="126" t="s">
        <v>267</v>
      </c>
      <c r="G33" s="154">
        <v>11551.15</v>
      </c>
      <c r="H33" s="154"/>
      <c r="I33" s="61"/>
      <c r="J33" s="61"/>
      <c r="K33" s="61"/>
      <c r="L33" s="61"/>
      <c r="M33" s="61"/>
      <c r="N33" s="61"/>
      <c r="O33" s="61"/>
      <c r="P33" s="61"/>
      <c r="Q33" s="61"/>
      <c r="R33" s="61"/>
      <c r="S33" s="61"/>
      <c r="T33" s="61"/>
    </row>
    <row r="34" spans="1:20" x14ac:dyDescent="0.3">
      <c r="A34" s="211"/>
      <c r="B34" s="103" t="s">
        <v>306</v>
      </c>
      <c r="C34" s="126">
        <v>2349</v>
      </c>
      <c r="D34" s="154">
        <v>11538969.990000008</v>
      </c>
      <c r="E34" s="154">
        <v>4912.2903320561973</v>
      </c>
      <c r="F34" s="126">
        <v>2379</v>
      </c>
      <c r="G34" s="154">
        <v>16185410.17000002</v>
      </c>
      <c r="H34" s="154">
        <v>6803.4511013030769</v>
      </c>
      <c r="I34" s="126">
        <v>2448</v>
      </c>
      <c r="J34" s="154">
        <v>17892184.920000002</v>
      </c>
      <c r="K34" s="154">
        <v>7308.8990686274519</v>
      </c>
      <c r="L34" s="126">
        <v>2321</v>
      </c>
      <c r="M34" s="154">
        <v>16537409.939999994</v>
      </c>
      <c r="N34" s="154">
        <v>7125.122766049114</v>
      </c>
      <c r="O34" s="126">
        <v>2302</v>
      </c>
      <c r="P34" s="154">
        <v>15486014.520000003</v>
      </c>
      <c r="Q34" s="154">
        <v>6727.2000521285854</v>
      </c>
      <c r="R34" s="126">
        <v>2320</v>
      </c>
      <c r="S34" s="154">
        <v>16523137.159999996</v>
      </c>
      <c r="T34" s="154">
        <v>7122.0418793103436</v>
      </c>
    </row>
    <row r="35" spans="1:20" x14ac:dyDescent="0.3">
      <c r="A35" s="211"/>
      <c r="B35" s="100" t="s">
        <v>605</v>
      </c>
      <c r="C35" s="132">
        <v>3906</v>
      </c>
      <c r="D35" s="155">
        <v>32996127.580000091</v>
      </c>
      <c r="E35" s="155">
        <v>8447.5493036354565</v>
      </c>
      <c r="F35" s="132">
        <v>3776</v>
      </c>
      <c r="G35" s="155">
        <v>34077934.340000026</v>
      </c>
      <c r="H35" s="155">
        <v>9024.8766790254303</v>
      </c>
      <c r="I35" s="132">
        <v>3485</v>
      </c>
      <c r="J35" s="155">
        <v>34361008.589999974</v>
      </c>
      <c r="K35" s="155">
        <v>9859.6868263988454</v>
      </c>
      <c r="L35" s="132">
        <v>3146</v>
      </c>
      <c r="M35" s="155">
        <v>32438504.760000002</v>
      </c>
      <c r="N35" s="155">
        <v>10311.03139224412</v>
      </c>
      <c r="O35" s="132">
        <v>2951</v>
      </c>
      <c r="P35" s="155">
        <v>25646094.580000009</v>
      </c>
      <c r="Q35" s="155">
        <v>8690.6454015587969</v>
      </c>
      <c r="R35" s="132">
        <v>2887</v>
      </c>
      <c r="S35" s="155">
        <v>27527946.499999981</v>
      </c>
      <c r="T35" s="155">
        <v>9535.1390717007216</v>
      </c>
    </row>
    <row r="36" spans="1:20" x14ac:dyDescent="0.3">
      <c r="A36" s="210" t="s">
        <v>279</v>
      </c>
      <c r="B36" s="103" t="s">
        <v>307</v>
      </c>
      <c r="C36" s="126">
        <v>999</v>
      </c>
      <c r="D36" s="154">
        <v>3941475</v>
      </c>
      <c r="E36" s="154">
        <v>3945.4204204204202</v>
      </c>
      <c r="F36" s="126">
        <v>1535</v>
      </c>
      <c r="G36" s="154">
        <v>6750075</v>
      </c>
      <c r="H36" s="154">
        <v>4397.4429967426713</v>
      </c>
      <c r="I36" s="126">
        <v>2513</v>
      </c>
      <c r="J36" s="154">
        <v>11492075</v>
      </c>
      <c r="K36" s="154">
        <v>4573.050139275766</v>
      </c>
      <c r="L36" s="126">
        <v>3384</v>
      </c>
      <c r="M36" s="154">
        <v>15879281</v>
      </c>
      <c r="N36" s="154">
        <v>4692.4589243498822</v>
      </c>
      <c r="O36" s="126">
        <v>4059</v>
      </c>
      <c r="P36" s="154">
        <v>20135796</v>
      </c>
      <c r="Q36" s="154">
        <v>4960.777531411678</v>
      </c>
      <c r="R36" s="126">
        <v>4962</v>
      </c>
      <c r="S36" s="154">
        <v>24100900</v>
      </c>
      <c r="T36" s="154">
        <v>4857.0939137444575</v>
      </c>
    </row>
    <row r="37" spans="1:20" x14ac:dyDescent="0.3">
      <c r="A37" s="211"/>
      <c r="B37" s="103" t="s">
        <v>308</v>
      </c>
      <c r="C37" s="126">
        <v>607</v>
      </c>
      <c r="D37" s="154">
        <v>1407620</v>
      </c>
      <c r="E37" s="154">
        <v>2318.9785831960462</v>
      </c>
      <c r="F37" s="126">
        <v>987</v>
      </c>
      <c r="G37" s="154">
        <v>2773190</v>
      </c>
      <c r="H37" s="154">
        <v>2809.7163120567375</v>
      </c>
      <c r="I37" s="126">
        <v>1542</v>
      </c>
      <c r="J37" s="154">
        <v>5718490</v>
      </c>
      <c r="K37" s="154">
        <v>3708.4889753566795</v>
      </c>
      <c r="L37" s="126">
        <v>2123</v>
      </c>
      <c r="M37" s="154">
        <v>9725110</v>
      </c>
      <c r="N37" s="154">
        <v>4580.833725859633</v>
      </c>
      <c r="O37" s="126">
        <v>2391</v>
      </c>
      <c r="P37" s="154">
        <v>15038090</v>
      </c>
      <c r="Q37" s="154">
        <v>6289.4562944374738</v>
      </c>
      <c r="R37" s="126">
        <v>3031</v>
      </c>
      <c r="S37" s="154">
        <v>23167390</v>
      </c>
      <c r="T37" s="154">
        <v>7643.4806994391292</v>
      </c>
    </row>
    <row r="38" spans="1:20" x14ac:dyDescent="0.3">
      <c r="A38" s="211"/>
      <c r="B38" s="103" t="s">
        <v>309</v>
      </c>
      <c r="C38" s="126" t="s">
        <v>267</v>
      </c>
      <c r="D38" s="154">
        <v>145183.71</v>
      </c>
      <c r="E38" s="154"/>
      <c r="F38" s="126">
        <v>23</v>
      </c>
      <c r="G38" s="154">
        <v>205617.81</v>
      </c>
      <c r="H38" s="154">
        <v>8939.9047826086953</v>
      </c>
      <c r="I38" s="126">
        <v>28</v>
      </c>
      <c r="J38" s="154">
        <v>233796.89</v>
      </c>
      <c r="K38" s="154">
        <v>8349.8889285714286</v>
      </c>
      <c r="L38" s="126">
        <v>28</v>
      </c>
      <c r="M38" s="154">
        <v>230680.02000000002</v>
      </c>
      <c r="N38" s="154">
        <v>8238.5721428571433</v>
      </c>
      <c r="O38" s="126">
        <v>23</v>
      </c>
      <c r="P38" s="154">
        <v>199192.89999999997</v>
      </c>
      <c r="Q38" s="154">
        <v>8660.5608695652154</v>
      </c>
      <c r="R38" s="126">
        <v>22</v>
      </c>
      <c r="S38" s="154">
        <v>175963.62</v>
      </c>
      <c r="T38" s="154">
        <v>7998.3463636363631</v>
      </c>
    </row>
    <row r="39" spans="1:20" x14ac:dyDescent="0.3">
      <c r="A39" s="211"/>
      <c r="B39" s="103" t="s">
        <v>310</v>
      </c>
      <c r="C39" s="126">
        <v>1004</v>
      </c>
      <c r="D39" s="154">
        <v>935325.8</v>
      </c>
      <c r="E39" s="154">
        <v>931.59940239043829</v>
      </c>
      <c r="F39" s="126">
        <v>1508</v>
      </c>
      <c r="G39" s="154">
        <v>1184738.75</v>
      </c>
      <c r="H39" s="154">
        <v>785.63577586206895</v>
      </c>
      <c r="I39" s="126">
        <v>2438</v>
      </c>
      <c r="J39" s="154">
        <v>2203894.5499999998</v>
      </c>
      <c r="K39" s="154">
        <v>903.97643560295319</v>
      </c>
      <c r="L39" s="126">
        <v>3242</v>
      </c>
      <c r="M39" s="154">
        <v>3137450.45</v>
      </c>
      <c r="N39" s="154">
        <v>967.75152683528688</v>
      </c>
      <c r="O39" s="126">
        <v>3885</v>
      </c>
      <c r="P39" s="154">
        <v>3699108</v>
      </c>
      <c r="Q39" s="154">
        <v>952.15135135135131</v>
      </c>
      <c r="R39" s="126">
        <v>4801</v>
      </c>
      <c r="S39" s="154">
        <v>4684609.7</v>
      </c>
      <c r="T39" s="154">
        <v>975.75707144344938</v>
      </c>
    </row>
    <row r="40" spans="1:20" x14ac:dyDescent="0.3">
      <c r="A40" s="211"/>
      <c r="B40" s="100" t="s">
        <v>605</v>
      </c>
      <c r="C40" s="132">
        <v>1040</v>
      </c>
      <c r="D40" s="155">
        <v>6429604.5099999998</v>
      </c>
      <c r="E40" s="155">
        <v>6182.3120288461532</v>
      </c>
      <c r="F40" s="132">
        <v>1550</v>
      </c>
      <c r="G40" s="155">
        <v>10913621.559999999</v>
      </c>
      <c r="H40" s="155">
        <v>7041.0461677419344</v>
      </c>
      <c r="I40" s="132">
        <v>2530</v>
      </c>
      <c r="J40" s="155">
        <v>19648256.439999998</v>
      </c>
      <c r="K40" s="155">
        <v>7766.1092648221338</v>
      </c>
      <c r="L40" s="132">
        <v>3422</v>
      </c>
      <c r="M40" s="155">
        <v>28972521.469999999</v>
      </c>
      <c r="N40" s="155">
        <v>8466.5463091759193</v>
      </c>
      <c r="O40" s="132">
        <v>4085</v>
      </c>
      <c r="P40" s="155">
        <v>39072186.900000006</v>
      </c>
      <c r="Q40" s="155">
        <v>9564.7948347613237</v>
      </c>
      <c r="R40" s="132">
        <v>5007</v>
      </c>
      <c r="S40" s="155">
        <v>52128863.32</v>
      </c>
      <c r="T40" s="155">
        <v>10411.196988216498</v>
      </c>
    </row>
    <row r="41" spans="1:20" x14ac:dyDescent="0.3">
      <c r="A41" s="210" t="s">
        <v>1103</v>
      </c>
      <c r="B41" s="103" t="s">
        <v>311</v>
      </c>
      <c r="C41" s="126">
        <v>5235</v>
      </c>
      <c r="D41" s="154">
        <v>15923111.119999923</v>
      </c>
      <c r="E41" s="154">
        <v>3041.6640152817426</v>
      </c>
      <c r="F41" s="126">
        <v>5191</v>
      </c>
      <c r="G41" s="154">
        <v>15252271.729999993</v>
      </c>
      <c r="H41" s="154">
        <v>2938.2145501830078</v>
      </c>
      <c r="I41" s="126">
        <v>5026</v>
      </c>
      <c r="J41" s="154">
        <v>14816767.609999994</v>
      </c>
      <c r="K41" s="154">
        <v>2948.0237982491035</v>
      </c>
      <c r="L41" s="126">
        <v>4981</v>
      </c>
      <c r="M41" s="154">
        <v>12115680.65</v>
      </c>
      <c r="N41" s="154">
        <v>2432.3791708492272</v>
      </c>
      <c r="O41" s="126">
        <v>4510</v>
      </c>
      <c r="P41" s="154">
        <v>10808680.719999971</v>
      </c>
      <c r="Q41" s="154">
        <v>2396.6032638580868</v>
      </c>
      <c r="R41" s="126">
        <v>4702</v>
      </c>
      <c r="S41" s="154">
        <v>11968765.540000021</v>
      </c>
      <c r="T41" s="154">
        <v>2545.4626839642751</v>
      </c>
    </row>
    <row r="42" spans="1:20" x14ac:dyDescent="0.3">
      <c r="A42" s="211"/>
      <c r="B42" s="103" t="s">
        <v>687</v>
      </c>
      <c r="C42" s="61"/>
      <c r="D42" s="61"/>
      <c r="E42" s="61"/>
      <c r="F42" s="61"/>
      <c r="G42" s="61"/>
      <c r="H42" s="61"/>
      <c r="I42" s="61"/>
      <c r="J42" s="61"/>
      <c r="K42" s="61"/>
      <c r="L42" s="61"/>
      <c r="M42" s="61"/>
      <c r="N42" s="61"/>
      <c r="O42" s="126">
        <v>316</v>
      </c>
      <c r="P42" s="154">
        <v>762709.47</v>
      </c>
      <c r="Q42" s="154">
        <v>2413.637563291139</v>
      </c>
      <c r="R42" s="126">
        <v>301</v>
      </c>
      <c r="S42" s="154">
        <v>731037.39999999944</v>
      </c>
      <c r="T42" s="154">
        <v>2428.6956810631209</v>
      </c>
    </row>
    <row r="43" spans="1:20" x14ac:dyDescent="0.3">
      <c r="A43" s="211"/>
      <c r="B43" s="103" t="s">
        <v>312</v>
      </c>
      <c r="C43" s="126">
        <v>496</v>
      </c>
      <c r="D43" s="154">
        <v>1466811.8900000006</v>
      </c>
      <c r="E43" s="154">
        <v>2957.282036290324</v>
      </c>
      <c r="F43" s="126">
        <v>707</v>
      </c>
      <c r="G43" s="154">
        <v>2335573.3099999977</v>
      </c>
      <c r="H43" s="154">
        <v>3303.4983168316799</v>
      </c>
      <c r="I43" s="126">
        <v>833</v>
      </c>
      <c r="J43" s="154">
        <v>3093714.6999999988</v>
      </c>
      <c r="K43" s="154">
        <v>3713.9432172869133</v>
      </c>
      <c r="L43" s="126">
        <v>875</v>
      </c>
      <c r="M43" s="154">
        <v>3327989.4199999957</v>
      </c>
      <c r="N43" s="154">
        <v>3803.4164799999953</v>
      </c>
      <c r="O43" s="126">
        <v>992</v>
      </c>
      <c r="P43" s="154">
        <v>3210544.9499999951</v>
      </c>
      <c r="Q43" s="154">
        <v>3236.436441532253</v>
      </c>
      <c r="R43" s="126">
        <v>1173</v>
      </c>
      <c r="S43" s="154">
        <v>4341426.6099999929</v>
      </c>
      <c r="T43" s="154">
        <v>3701.1309548167033</v>
      </c>
    </row>
    <row r="44" spans="1:20" x14ac:dyDescent="0.3">
      <c r="A44" s="211"/>
      <c r="B44" s="103" t="s">
        <v>313</v>
      </c>
      <c r="C44" s="126">
        <v>58</v>
      </c>
      <c r="D44" s="154">
        <v>93791.529999999984</v>
      </c>
      <c r="E44" s="154">
        <v>1617.0953448275859</v>
      </c>
      <c r="F44" s="126">
        <v>82</v>
      </c>
      <c r="G44" s="154">
        <v>155807.41000000003</v>
      </c>
      <c r="H44" s="154">
        <v>1900.090365853659</v>
      </c>
      <c r="I44" s="126">
        <v>72</v>
      </c>
      <c r="J44" s="154">
        <v>108008.77</v>
      </c>
      <c r="K44" s="154">
        <v>1500.1218055555555</v>
      </c>
      <c r="L44" s="126">
        <v>42</v>
      </c>
      <c r="M44" s="154">
        <v>63202.780000000006</v>
      </c>
      <c r="N44" s="154">
        <v>1504.8280952380953</v>
      </c>
      <c r="O44" s="126">
        <v>21</v>
      </c>
      <c r="P44" s="154">
        <v>31528.070000000003</v>
      </c>
      <c r="Q44" s="154">
        <v>1501.3366666666668</v>
      </c>
      <c r="R44" s="126" t="s">
        <v>267</v>
      </c>
      <c r="S44" s="154">
        <v>21162.32</v>
      </c>
      <c r="T44" s="154"/>
    </row>
    <row r="45" spans="1:20" x14ac:dyDescent="0.3">
      <c r="A45" s="211"/>
      <c r="B45" s="100" t="s">
        <v>605</v>
      </c>
      <c r="C45" s="132">
        <v>5720</v>
      </c>
      <c r="D45" s="155">
        <v>17483714.539999917</v>
      </c>
      <c r="E45" s="155">
        <v>3056.5934510489365</v>
      </c>
      <c r="F45" s="132">
        <v>5828</v>
      </c>
      <c r="G45" s="155">
        <v>17743652.449999966</v>
      </c>
      <c r="H45" s="155">
        <v>3044.5525823610101</v>
      </c>
      <c r="I45" s="132">
        <v>5779</v>
      </c>
      <c r="J45" s="155">
        <v>18018491.080000013</v>
      </c>
      <c r="K45" s="155">
        <v>3117.925433466</v>
      </c>
      <c r="L45" s="132">
        <v>5763</v>
      </c>
      <c r="M45" s="155">
        <v>15506872.85</v>
      </c>
      <c r="N45" s="155">
        <v>2690.7639857712998</v>
      </c>
      <c r="O45" s="132">
        <v>5549</v>
      </c>
      <c r="P45" s="155">
        <v>14813463.209999969</v>
      </c>
      <c r="Q45" s="155">
        <v>2669.5734744999045</v>
      </c>
      <c r="R45" s="132">
        <v>5874</v>
      </c>
      <c r="S45" s="155">
        <v>17062391.870000035</v>
      </c>
      <c r="T45" s="155">
        <v>2904.7313363976905</v>
      </c>
    </row>
    <row r="46" spans="1:20" x14ac:dyDescent="0.3">
      <c r="A46" s="210" t="s">
        <v>281</v>
      </c>
      <c r="B46" s="103" t="s">
        <v>314</v>
      </c>
      <c r="C46" s="126">
        <v>62</v>
      </c>
      <c r="D46" s="154">
        <v>616842</v>
      </c>
      <c r="E46" s="154">
        <v>9949.0645161290322</v>
      </c>
      <c r="F46" s="126">
        <v>79</v>
      </c>
      <c r="G46" s="154">
        <v>929942</v>
      </c>
      <c r="H46" s="154">
        <v>11771.417721518987</v>
      </c>
      <c r="I46" s="126">
        <v>44</v>
      </c>
      <c r="J46" s="154">
        <v>302904</v>
      </c>
      <c r="K46" s="154">
        <v>6884.181818181818</v>
      </c>
      <c r="L46" s="126">
        <v>30</v>
      </c>
      <c r="M46" s="154">
        <v>335102</v>
      </c>
      <c r="N46" s="154">
        <v>11170.066666666668</v>
      </c>
      <c r="O46" s="126" t="s">
        <v>267</v>
      </c>
      <c r="P46" s="154">
        <v>237113</v>
      </c>
      <c r="Q46" s="154"/>
      <c r="R46" s="126" t="s">
        <v>267</v>
      </c>
      <c r="S46" s="154">
        <v>77306</v>
      </c>
      <c r="T46" s="154"/>
    </row>
    <row r="47" spans="1:20" x14ac:dyDescent="0.3">
      <c r="A47" s="211"/>
      <c r="B47" s="103" t="s">
        <v>315</v>
      </c>
      <c r="C47" s="61"/>
      <c r="D47" s="61"/>
      <c r="E47" s="61"/>
      <c r="F47" s="126" t="s">
        <v>267</v>
      </c>
      <c r="G47" s="154">
        <v>4400</v>
      </c>
      <c r="H47" s="154"/>
      <c r="I47" s="61"/>
      <c r="J47" s="61"/>
      <c r="K47" s="61"/>
      <c r="L47" s="61"/>
      <c r="M47" s="61"/>
      <c r="N47" s="61"/>
      <c r="O47" s="126" t="s">
        <v>267</v>
      </c>
      <c r="P47" s="154">
        <v>31940</v>
      </c>
      <c r="Q47" s="154"/>
      <c r="R47" s="126" t="s">
        <v>267</v>
      </c>
      <c r="S47" s="154">
        <v>14940</v>
      </c>
      <c r="T47" s="154"/>
    </row>
    <row r="48" spans="1:20" x14ac:dyDescent="0.3">
      <c r="A48" s="211"/>
      <c r="B48" s="103" t="s">
        <v>316</v>
      </c>
      <c r="C48" s="126">
        <v>77</v>
      </c>
      <c r="D48" s="154">
        <v>948623</v>
      </c>
      <c r="E48" s="154">
        <v>12319.779220779221</v>
      </c>
      <c r="F48" s="126">
        <v>82</v>
      </c>
      <c r="G48" s="154">
        <v>1098514</v>
      </c>
      <c r="H48" s="154">
        <v>13396.512195121952</v>
      </c>
      <c r="I48" s="126">
        <v>45</v>
      </c>
      <c r="J48" s="154">
        <v>668154</v>
      </c>
      <c r="K48" s="154">
        <v>14847.866666666667</v>
      </c>
      <c r="L48" s="126">
        <v>46</v>
      </c>
      <c r="M48" s="154">
        <v>520065</v>
      </c>
      <c r="N48" s="154">
        <v>11305.760869565218</v>
      </c>
      <c r="O48" s="126">
        <v>33</v>
      </c>
      <c r="P48" s="154">
        <v>359078</v>
      </c>
      <c r="Q48" s="154">
        <v>10881.151515151516</v>
      </c>
      <c r="R48" s="126">
        <v>31</v>
      </c>
      <c r="S48" s="154">
        <v>329517</v>
      </c>
      <c r="T48" s="154">
        <v>10629.58064516129</v>
      </c>
    </row>
    <row r="49" spans="1:20" x14ac:dyDescent="0.3">
      <c r="A49" s="211"/>
      <c r="B49" s="103" t="s">
        <v>317</v>
      </c>
      <c r="C49" s="126">
        <v>89</v>
      </c>
      <c r="D49" s="154">
        <v>6421.6000000000013</v>
      </c>
      <c r="E49" s="154">
        <v>72.152808988764065</v>
      </c>
      <c r="F49" s="126">
        <v>81</v>
      </c>
      <c r="G49" s="154">
        <v>5081.4400000000005</v>
      </c>
      <c r="H49" s="154">
        <v>62.733827160493831</v>
      </c>
      <c r="I49" s="126">
        <v>28</v>
      </c>
      <c r="J49" s="154">
        <v>1898.5600000000002</v>
      </c>
      <c r="K49" s="154">
        <v>67.805714285714288</v>
      </c>
      <c r="L49" s="126" t="s">
        <v>267</v>
      </c>
      <c r="M49" s="154">
        <v>558.40000000000009</v>
      </c>
      <c r="N49" s="154"/>
      <c r="O49" s="126" t="s">
        <v>267</v>
      </c>
      <c r="P49" s="154">
        <v>558.40000000000009</v>
      </c>
      <c r="Q49" s="154"/>
      <c r="R49" s="126" t="s">
        <v>267</v>
      </c>
      <c r="S49" s="154">
        <v>725.92000000000007</v>
      </c>
      <c r="T49" s="154"/>
    </row>
    <row r="50" spans="1:20" x14ac:dyDescent="0.3">
      <c r="A50" s="211"/>
      <c r="B50" s="100" t="s">
        <v>605</v>
      </c>
      <c r="C50" s="132">
        <v>217</v>
      </c>
      <c r="D50" s="155">
        <v>1571886.5999999999</v>
      </c>
      <c r="E50" s="155">
        <v>7243.7170506912435</v>
      </c>
      <c r="F50" s="132">
        <v>231</v>
      </c>
      <c r="G50" s="155">
        <v>2037937.44</v>
      </c>
      <c r="H50" s="155">
        <v>8822.24</v>
      </c>
      <c r="I50" s="132">
        <v>115</v>
      </c>
      <c r="J50" s="155">
        <v>972956.55999999994</v>
      </c>
      <c r="K50" s="155">
        <v>8460.4918260869563</v>
      </c>
      <c r="L50" s="132">
        <v>81</v>
      </c>
      <c r="M50" s="155">
        <v>855725.39999999991</v>
      </c>
      <c r="N50" s="155">
        <v>10564.511111111109</v>
      </c>
      <c r="O50" s="132">
        <v>66</v>
      </c>
      <c r="P50" s="155">
        <v>628689.39999999991</v>
      </c>
      <c r="Q50" s="155">
        <v>9525.5969696969678</v>
      </c>
      <c r="R50" s="132">
        <v>49</v>
      </c>
      <c r="S50" s="155">
        <v>422488.92</v>
      </c>
      <c r="T50" s="155">
        <v>8622.2228571428568</v>
      </c>
    </row>
    <row r="51" spans="1:20" x14ac:dyDescent="0.3">
      <c r="A51" s="210" t="s">
        <v>282</v>
      </c>
      <c r="B51" s="103" t="s">
        <v>318</v>
      </c>
      <c r="C51" s="126">
        <v>96</v>
      </c>
      <c r="D51" s="154">
        <v>8557806.7400000002</v>
      </c>
      <c r="E51" s="154">
        <v>89143.820208333331</v>
      </c>
      <c r="F51" s="126">
        <v>153</v>
      </c>
      <c r="G51" s="154">
        <v>14692991.549999993</v>
      </c>
      <c r="H51" s="154">
        <v>96032.624509803878</v>
      </c>
      <c r="I51" s="126">
        <v>162</v>
      </c>
      <c r="J51" s="154">
        <v>19766702.240000002</v>
      </c>
      <c r="K51" s="154">
        <v>122016.68049382717</v>
      </c>
      <c r="L51" s="126">
        <v>230</v>
      </c>
      <c r="M51" s="154">
        <v>25775304.630000029</v>
      </c>
      <c r="N51" s="154">
        <v>112066.54186956534</v>
      </c>
      <c r="O51" s="126">
        <v>237</v>
      </c>
      <c r="P51" s="154">
        <v>30797852.970000084</v>
      </c>
      <c r="Q51" s="154">
        <v>129948.74670886112</v>
      </c>
      <c r="R51" s="126">
        <v>237</v>
      </c>
      <c r="S51" s="154">
        <v>32035661.280000124</v>
      </c>
      <c r="T51" s="154">
        <v>135171.56658227902</v>
      </c>
    </row>
    <row r="52" spans="1:20" x14ac:dyDescent="0.3">
      <c r="A52" s="211"/>
      <c r="B52" s="100" t="s">
        <v>605</v>
      </c>
      <c r="C52" s="132">
        <v>96</v>
      </c>
      <c r="D52" s="155">
        <v>8557806.7400000021</v>
      </c>
      <c r="E52" s="155">
        <v>89143.82020833336</v>
      </c>
      <c r="F52" s="132">
        <v>153</v>
      </c>
      <c r="G52" s="155">
        <v>14692991.549999993</v>
      </c>
      <c r="H52" s="155">
        <v>96032.624509803878</v>
      </c>
      <c r="I52" s="132">
        <v>162</v>
      </c>
      <c r="J52" s="155">
        <v>19766702.239999998</v>
      </c>
      <c r="K52" s="155">
        <v>122016.68049382715</v>
      </c>
      <c r="L52" s="132">
        <v>230</v>
      </c>
      <c r="M52" s="155">
        <v>25775304.630000032</v>
      </c>
      <c r="N52" s="155">
        <v>112066.54186956536</v>
      </c>
      <c r="O52" s="132">
        <v>237</v>
      </c>
      <c r="P52" s="155">
        <v>30797852.970000088</v>
      </c>
      <c r="Q52" s="155">
        <v>129948.74670886113</v>
      </c>
      <c r="R52" s="132">
        <v>237</v>
      </c>
      <c r="S52" s="155">
        <v>32035661.280000124</v>
      </c>
      <c r="T52" s="155">
        <v>135171.56658227902</v>
      </c>
    </row>
    <row r="53" spans="1:20" x14ac:dyDescent="0.3">
      <c r="A53" s="236" t="s">
        <v>210</v>
      </c>
      <c r="B53" s="182"/>
      <c r="C53" s="99">
        <v>21701</v>
      </c>
      <c r="D53" s="98">
        <v>1651752341.2401388</v>
      </c>
      <c r="E53" s="98">
        <v>76114.111849229928</v>
      </c>
      <c r="F53" s="99">
        <v>22393</v>
      </c>
      <c r="G53" s="98">
        <v>1706854541.8399987</v>
      </c>
      <c r="H53" s="98">
        <v>76222.683063457269</v>
      </c>
      <c r="I53" s="99">
        <v>22926</v>
      </c>
      <c r="J53" s="98">
        <v>1846003459.0199804</v>
      </c>
      <c r="K53" s="98">
        <v>80520.084577334928</v>
      </c>
      <c r="L53" s="99">
        <v>23813</v>
      </c>
      <c r="M53" s="98">
        <v>1910975051.6299424</v>
      </c>
      <c r="N53" s="98">
        <v>80249.23578003369</v>
      </c>
      <c r="O53" s="99">
        <v>24540</v>
      </c>
      <c r="P53" s="98">
        <v>1818667914.5399854</v>
      </c>
      <c r="Q53" s="98">
        <v>74110.346965769582</v>
      </c>
      <c r="R53" s="99">
        <v>25170</v>
      </c>
      <c r="S53" s="98">
        <v>1904920235.3999543</v>
      </c>
      <c r="T53" s="98">
        <v>75682.170655540496</v>
      </c>
    </row>
    <row r="55" spans="1:20" x14ac:dyDescent="0.3">
      <c r="A55" t="s">
        <v>638</v>
      </c>
    </row>
    <row r="57" spans="1:20" x14ac:dyDescent="0.3">
      <c r="C57" s="84"/>
      <c r="E57"/>
      <c r="F57" s="84"/>
      <c r="H57"/>
      <c r="I57" s="84"/>
      <c r="N57"/>
      <c r="O57" s="84"/>
      <c r="Q57"/>
      <c r="R57" s="84"/>
      <c r="T57"/>
    </row>
    <row r="58" spans="1:20" x14ac:dyDescent="0.3">
      <c r="C58" s="84"/>
      <c r="E58"/>
      <c r="F58" s="84"/>
      <c r="H58"/>
      <c r="I58" s="84"/>
      <c r="N58"/>
      <c r="O58" s="84"/>
      <c r="Q58"/>
      <c r="R58" s="84"/>
      <c r="T58"/>
    </row>
    <row r="59" spans="1:20" x14ac:dyDescent="0.3">
      <c r="C59" s="84"/>
      <c r="E59"/>
      <c r="F59" s="84"/>
      <c r="H59"/>
      <c r="I59" s="84"/>
      <c r="N59"/>
      <c r="O59" s="84"/>
      <c r="Q59"/>
      <c r="R59" s="84"/>
      <c r="T59"/>
    </row>
    <row r="60" spans="1:20" x14ac:dyDescent="0.3">
      <c r="C60" s="84"/>
      <c r="E60"/>
      <c r="F60" s="84"/>
      <c r="H60"/>
      <c r="I60" s="84"/>
      <c r="N60"/>
      <c r="O60" s="84"/>
      <c r="Q60"/>
      <c r="R60" s="84"/>
      <c r="T60"/>
    </row>
    <row r="61" spans="1:20" x14ac:dyDescent="0.3">
      <c r="C61" s="84"/>
      <c r="E61"/>
      <c r="F61" s="84"/>
      <c r="H61"/>
      <c r="I61" s="84"/>
      <c r="N61"/>
      <c r="O61" s="84"/>
      <c r="Q61"/>
      <c r="R61" s="84"/>
      <c r="T61"/>
    </row>
    <row r="62" spans="1:20" x14ac:dyDescent="0.3">
      <c r="C62" s="84"/>
      <c r="E62"/>
      <c r="F62" s="84"/>
      <c r="H62"/>
      <c r="I62" s="84"/>
      <c r="N62"/>
      <c r="O62" s="84"/>
      <c r="Q62"/>
      <c r="R62" s="84"/>
      <c r="T62"/>
    </row>
    <row r="63" spans="1:20" x14ac:dyDescent="0.3">
      <c r="C63" s="84"/>
      <c r="E63"/>
      <c r="F63" s="84"/>
      <c r="H63"/>
      <c r="I63" s="84"/>
      <c r="N63"/>
      <c r="O63" s="84"/>
      <c r="Q63"/>
      <c r="R63" s="84"/>
      <c r="T63"/>
    </row>
    <row r="64" spans="1:20" x14ac:dyDescent="0.3">
      <c r="C64" s="84"/>
      <c r="E64"/>
      <c r="F64" s="84"/>
      <c r="H64"/>
      <c r="I64" s="84"/>
      <c r="N64"/>
      <c r="O64" s="84"/>
      <c r="Q64"/>
      <c r="R64" s="84"/>
      <c r="T64"/>
    </row>
    <row r="65" spans="3:20" x14ac:dyDescent="0.3">
      <c r="C65" s="84"/>
      <c r="E65"/>
      <c r="F65" s="84"/>
      <c r="H65"/>
      <c r="I65" s="84"/>
      <c r="N65"/>
      <c r="O65" s="84"/>
      <c r="Q65"/>
      <c r="R65" s="84"/>
      <c r="T65"/>
    </row>
    <row r="66" spans="3:20" x14ac:dyDescent="0.3">
      <c r="C66" s="84"/>
      <c r="E66"/>
      <c r="F66" s="84"/>
      <c r="H66"/>
      <c r="I66" s="84"/>
      <c r="N66"/>
      <c r="O66" s="84"/>
      <c r="Q66"/>
      <c r="R66" s="84"/>
      <c r="T66"/>
    </row>
    <row r="67" spans="3:20" x14ac:dyDescent="0.3">
      <c r="C67" s="84"/>
      <c r="E67"/>
      <c r="F67" s="84"/>
      <c r="H67"/>
      <c r="I67" s="84"/>
      <c r="N67"/>
      <c r="O67" s="84"/>
      <c r="Q67"/>
      <c r="R67" s="84"/>
      <c r="T67"/>
    </row>
    <row r="68" spans="3:20" x14ac:dyDescent="0.3">
      <c r="C68" s="84"/>
      <c r="E68"/>
      <c r="F68" s="84"/>
      <c r="H68"/>
      <c r="I68" s="84"/>
      <c r="N68"/>
      <c r="O68" s="84"/>
      <c r="Q68"/>
      <c r="R68" s="84"/>
      <c r="T68"/>
    </row>
    <row r="69" spans="3:20" x14ac:dyDescent="0.3">
      <c r="C69" s="84"/>
      <c r="E69"/>
      <c r="F69" s="84"/>
      <c r="H69"/>
      <c r="I69" s="84"/>
      <c r="N69"/>
      <c r="O69" s="84"/>
      <c r="Q69"/>
      <c r="R69" s="84"/>
      <c r="T69"/>
    </row>
    <row r="70" spans="3:20" x14ac:dyDescent="0.3">
      <c r="C70" s="84"/>
      <c r="E70"/>
      <c r="F70" s="84"/>
      <c r="H70"/>
      <c r="I70" s="84"/>
      <c r="N70"/>
      <c r="O70" s="84"/>
      <c r="Q70"/>
      <c r="R70" s="84"/>
      <c r="T70"/>
    </row>
    <row r="71" spans="3:20" x14ac:dyDescent="0.3">
      <c r="C71" s="84"/>
      <c r="E71"/>
      <c r="F71" s="84"/>
      <c r="H71"/>
      <c r="I71" s="84"/>
      <c r="N71"/>
      <c r="O71" s="84"/>
      <c r="Q71"/>
      <c r="R71" s="84"/>
      <c r="T71"/>
    </row>
    <row r="72" spans="3:20" x14ac:dyDescent="0.3">
      <c r="C72" s="84"/>
      <c r="E72"/>
      <c r="F72" s="84"/>
      <c r="H72"/>
      <c r="I72" s="84"/>
      <c r="N72"/>
      <c r="O72" s="84"/>
      <c r="Q72"/>
      <c r="R72" s="84"/>
      <c r="T72"/>
    </row>
    <row r="73" spans="3:20" x14ac:dyDescent="0.3">
      <c r="C73" s="84"/>
      <c r="E73"/>
      <c r="F73" s="84"/>
      <c r="H73"/>
      <c r="I73" s="84"/>
      <c r="N73"/>
      <c r="O73" s="84"/>
      <c r="Q73"/>
      <c r="R73" s="84"/>
      <c r="T73"/>
    </row>
    <row r="74" spans="3:20" x14ac:dyDescent="0.3">
      <c r="C74" s="84"/>
      <c r="E74"/>
      <c r="F74" s="84"/>
      <c r="H74"/>
      <c r="I74" s="84"/>
      <c r="N74"/>
      <c r="O74" s="84"/>
      <c r="Q74"/>
      <c r="R74" s="84"/>
      <c r="T74"/>
    </row>
    <row r="75" spans="3:20" x14ac:dyDescent="0.3">
      <c r="C75" s="84"/>
      <c r="E75"/>
      <c r="F75" s="84"/>
      <c r="H75"/>
      <c r="I75" s="84"/>
      <c r="N75"/>
      <c r="O75" s="84"/>
      <c r="Q75"/>
      <c r="R75" s="84"/>
      <c r="T75"/>
    </row>
    <row r="76" spans="3:20" x14ac:dyDescent="0.3">
      <c r="C76" s="84"/>
      <c r="E76"/>
      <c r="F76" s="84"/>
      <c r="H76"/>
      <c r="I76" s="84"/>
      <c r="N76"/>
      <c r="O76" s="84"/>
      <c r="Q76"/>
      <c r="R76" s="84"/>
      <c r="T76"/>
    </row>
    <row r="77" spans="3:20" x14ac:dyDescent="0.3">
      <c r="C77" s="84"/>
      <c r="E77"/>
      <c r="F77" s="84"/>
      <c r="H77"/>
      <c r="I77" s="84"/>
      <c r="N77"/>
      <c r="O77" s="84"/>
      <c r="Q77"/>
      <c r="R77" s="84"/>
      <c r="T77"/>
    </row>
    <row r="78" spans="3:20" x14ac:dyDescent="0.3">
      <c r="C78" s="84"/>
      <c r="E78"/>
      <c r="F78" s="84"/>
      <c r="H78"/>
      <c r="I78" s="84"/>
      <c r="N78"/>
      <c r="O78" s="84"/>
      <c r="Q78"/>
      <c r="R78" s="84"/>
      <c r="T78"/>
    </row>
    <row r="79" spans="3:20" x14ac:dyDescent="0.3">
      <c r="C79" s="84"/>
      <c r="E79"/>
      <c r="F79" s="84"/>
      <c r="H79"/>
      <c r="I79" s="84"/>
      <c r="N79"/>
      <c r="O79" s="84"/>
      <c r="Q79"/>
      <c r="R79" s="84"/>
      <c r="T79"/>
    </row>
    <row r="80" spans="3:20" x14ac:dyDescent="0.3">
      <c r="C80" s="84"/>
      <c r="E80"/>
      <c r="F80" s="84"/>
      <c r="H80"/>
      <c r="I80" s="84"/>
      <c r="N80"/>
      <c r="O80" s="84"/>
      <c r="Q80"/>
      <c r="R80" s="84"/>
      <c r="T80"/>
    </row>
    <row r="81" spans="3:20" x14ac:dyDescent="0.3">
      <c r="C81" s="84"/>
      <c r="E81"/>
      <c r="F81" s="84"/>
      <c r="H81"/>
      <c r="I81" s="84"/>
      <c r="N81"/>
      <c r="O81" s="84"/>
      <c r="Q81"/>
      <c r="R81" s="84"/>
      <c r="T81"/>
    </row>
    <row r="82" spans="3:20" x14ac:dyDescent="0.3">
      <c r="C82" s="84"/>
      <c r="E82"/>
      <c r="F82" s="84"/>
      <c r="H82"/>
      <c r="I82" s="84"/>
      <c r="N82"/>
      <c r="O82" s="84"/>
      <c r="Q82"/>
      <c r="R82" s="84"/>
      <c r="T82"/>
    </row>
    <row r="83" spans="3:20" x14ac:dyDescent="0.3">
      <c r="C83" s="84"/>
      <c r="E83"/>
      <c r="F83" s="84"/>
      <c r="H83"/>
      <c r="I83" s="84"/>
      <c r="N83"/>
      <c r="O83" s="84"/>
      <c r="Q83"/>
      <c r="R83" s="84"/>
      <c r="T83"/>
    </row>
    <row r="84" spans="3:20" x14ac:dyDescent="0.3">
      <c r="C84" s="84"/>
      <c r="E84"/>
      <c r="F84" s="84"/>
      <c r="H84"/>
      <c r="I84" s="84"/>
      <c r="N84"/>
      <c r="O84" s="84"/>
      <c r="Q84"/>
      <c r="R84" s="84"/>
      <c r="T84"/>
    </row>
    <row r="85" spans="3:20" x14ac:dyDescent="0.3">
      <c r="C85" s="84"/>
      <c r="E85"/>
      <c r="F85" s="84"/>
      <c r="H85"/>
      <c r="I85" s="84"/>
      <c r="N85"/>
      <c r="O85" s="84"/>
      <c r="Q85"/>
      <c r="R85" s="84"/>
      <c r="T85"/>
    </row>
    <row r="86" spans="3:20" x14ac:dyDescent="0.3">
      <c r="C86" s="84"/>
      <c r="E86"/>
      <c r="F86" s="84"/>
      <c r="H86"/>
      <c r="I86" s="84"/>
      <c r="N86"/>
      <c r="O86" s="84"/>
      <c r="Q86"/>
      <c r="R86" s="84"/>
      <c r="T86"/>
    </row>
    <row r="87" spans="3:20" x14ac:dyDescent="0.3">
      <c r="C87" s="84"/>
      <c r="E87"/>
      <c r="F87" s="84"/>
      <c r="H87"/>
      <c r="I87" s="84"/>
      <c r="N87"/>
      <c r="O87" s="84"/>
      <c r="Q87"/>
      <c r="R87" s="84"/>
      <c r="T87"/>
    </row>
    <row r="88" spans="3:20" x14ac:dyDescent="0.3">
      <c r="C88" s="84"/>
      <c r="E88"/>
      <c r="F88" s="84"/>
      <c r="H88"/>
      <c r="I88" s="84"/>
      <c r="N88"/>
      <c r="O88" s="84"/>
      <c r="Q88"/>
      <c r="R88" s="84"/>
      <c r="T88"/>
    </row>
    <row r="89" spans="3:20" x14ac:dyDescent="0.3">
      <c r="C89" s="84"/>
      <c r="E89"/>
      <c r="F89" s="84"/>
      <c r="H89"/>
      <c r="I89" s="84"/>
      <c r="N89"/>
      <c r="O89" s="84"/>
      <c r="Q89"/>
      <c r="R89" s="84"/>
      <c r="T89"/>
    </row>
    <row r="90" spans="3:20" x14ac:dyDescent="0.3">
      <c r="C90" s="84"/>
      <c r="E90"/>
      <c r="F90" s="84"/>
      <c r="H90"/>
      <c r="I90" s="84"/>
      <c r="N90"/>
      <c r="O90" s="84"/>
      <c r="Q90"/>
      <c r="R90" s="84"/>
      <c r="T90"/>
    </row>
    <row r="91" spans="3:20" x14ac:dyDescent="0.3">
      <c r="C91" s="84"/>
      <c r="E91"/>
      <c r="F91" s="84"/>
      <c r="H91"/>
      <c r="I91" s="84"/>
      <c r="N91"/>
      <c r="O91" s="84"/>
      <c r="Q91"/>
      <c r="R91" s="84"/>
      <c r="T91"/>
    </row>
    <row r="92" spans="3:20" x14ac:dyDescent="0.3">
      <c r="C92" s="84"/>
      <c r="E92"/>
      <c r="F92" s="84"/>
      <c r="H92"/>
      <c r="I92" s="84"/>
      <c r="N92"/>
      <c r="O92" s="84"/>
      <c r="Q92"/>
      <c r="R92" s="84"/>
      <c r="T92"/>
    </row>
    <row r="93" spans="3:20" x14ac:dyDescent="0.3">
      <c r="C93" s="84"/>
      <c r="E93"/>
      <c r="F93" s="84"/>
      <c r="H93"/>
      <c r="I93" s="84"/>
      <c r="N93"/>
      <c r="O93" s="84"/>
      <c r="Q93"/>
      <c r="R93" s="84"/>
      <c r="T93"/>
    </row>
    <row r="94" spans="3:20" x14ac:dyDescent="0.3">
      <c r="C94" s="84"/>
      <c r="E94"/>
      <c r="F94" s="84"/>
      <c r="H94"/>
      <c r="I94" s="84"/>
      <c r="N94"/>
      <c r="O94" s="84"/>
      <c r="Q94"/>
      <c r="R94" s="84"/>
      <c r="T94"/>
    </row>
    <row r="95" spans="3:20" x14ac:dyDescent="0.3">
      <c r="C95" s="84"/>
      <c r="E95"/>
      <c r="F95" s="84"/>
      <c r="H95"/>
      <c r="I95" s="84"/>
      <c r="N95"/>
      <c r="O95" s="84"/>
      <c r="Q95"/>
      <c r="R95" s="84"/>
      <c r="T95"/>
    </row>
    <row r="96" spans="3:20" x14ac:dyDescent="0.3">
      <c r="C96" s="84"/>
      <c r="E96"/>
      <c r="F96" s="84"/>
      <c r="H96"/>
      <c r="I96" s="84"/>
      <c r="N96"/>
      <c r="O96" s="84"/>
      <c r="Q96"/>
      <c r="R96" s="84"/>
      <c r="T96"/>
    </row>
    <row r="97" spans="3:20" x14ac:dyDescent="0.3">
      <c r="C97" s="84"/>
      <c r="E97"/>
      <c r="F97" s="84"/>
      <c r="H97"/>
      <c r="I97" s="84"/>
      <c r="N97"/>
      <c r="O97" s="84"/>
      <c r="Q97"/>
      <c r="R97" s="84"/>
      <c r="T97"/>
    </row>
    <row r="98" spans="3:20" x14ac:dyDescent="0.3">
      <c r="C98" s="84"/>
      <c r="E98"/>
      <c r="F98" s="84"/>
      <c r="H98"/>
      <c r="I98" s="84"/>
      <c r="N98"/>
      <c r="O98" s="84"/>
      <c r="Q98"/>
      <c r="R98" s="84"/>
      <c r="T98"/>
    </row>
  </sheetData>
  <sheetProtection algorithmName="SHA-512" hashValue="Q9IYE9o9dobE5hRaOyZ1FVcLWP0xOtpdtoN6LmXDFavOt6twV92eDnc+v4DyzU29rfrzi5MRr5RajOf3bGZ99w==" saltValue="A9gvHsW3iQbyCK2NiIIb9Q==" spinCount="100000" sheet="1" objects="1" scenarios="1"/>
  <mergeCells count="24">
    <mergeCell ref="A36:A40"/>
    <mergeCell ref="A41:A45"/>
    <mergeCell ref="A46:A50"/>
    <mergeCell ref="A51:A52"/>
    <mergeCell ref="A53:B53"/>
    <mergeCell ref="A28:A29"/>
    <mergeCell ref="A30:A35"/>
    <mergeCell ref="C8:E8"/>
    <mergeCell ref="F8:H8"/>
    <mergeCell ref="I8:K8"/>
    <mergeCell ref="A10:A11"/>
    <mergeCell ref="A12:A16"/>
    <mergeCell ref="A17:A20"/>
    <mergeCell ref="A21:A22"/>
    <mergeCell ref="A23:A27"/>
    <mergeCell ref="L8:N8"/>
    <mergeCell ref="O8:Q8"/>
    <mergeCell ref="R8:T8"/>
    <mergeCell ref="A1:T1"/>
    <mergeCell ref="A2:T2"/>
    <mergeCell ref="A3:T3"/>
    <mergeCell ref="A4:T4"/>
    <mergeCell ref="A5:T5"/>
    <mergeCell ref="C7:T7"/>
  </mergeCells>
  <printOptions horizontalCentered="1"/>
  <pageMargins left="0.25" right="0.25" top="0.75" bottom="0.75" header="0.3" footer="0.3"/>
  <pageSetup scale="58" orientation="landscape" r:id="rId1"/>
  <headerFooter>
    <oddFooter>Page &amp;P</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58720-56F9-421F-AC4F-E163878E4279}">
  <sheetPr>
    <pageSetUpPr fitToPage="1"/>
  </sheetPr>
  <dimension ref="A1:S30"/>
  <sheetViews>
    <sheetView workbookViewId="0">
      <selection activeCell="A2" sqref="A2"/>
    </sheetView>
  </sheetViews>
  <sheetFormatPr defaultRowHeight="14.4" x14ac:dyDescent="0.3"/>
  <cols>
    <col min="1" max="1" width="17.5546875" bestFit="1" customWidth="1"/>
    <col min="2" max="2" width="9.33203125" bestFit="1" customWidth="1"/>
    <col min="3" max="3" width="11.88671875" bestFit="1" customWidth="1"/>
    <col min="4" max="4" width="9.33203125" bestFit="1" customWidth="1"/>
    <col min="5" max="5" width="11.88671875" bestFit="1" customWidth="1"/>
    <col min="6" max="6" width="9.33203125" bestFit="1" customWidth="1"/>
    <col min="7" max="7" width="11.88671875" bestFit="1" customWidth="1"/>
    <col min="8" max="8" width="9.33203125" bestFit="1" customWidth="1"/>
    <col min="9" max="9" width="11.88671875" bestFit="1" customWidth="1"/>
    <col min="10" max="10" width="9.33203125" bestFit="1" customWidth="1"/>
    <col min="11" max="11" width="11.88671875" bestFit="1" customWidth="1"/>
    <col min="12" max="12" width="9.33203125" bestFit="1" customWidth="1"/>
    <col min="13" max="13" width="11.88671875" bestFit="1" customWidth="1"/>
  </cols>
  <sheetData>
    <row r="1" spans="1:19" ht="23.25" customHeight="1" x14ac:dyDescent="0.4">
      <c r="A1" s="162" t="s">
        <v>1183</v>
      </c>
      <c r="B1" s="162"/>
      <c r="C1" s="162"/>
      <c r="D1" s="162"/>
      <c r="E1" s="162"/>
      <c r="F1" s="162"/>
      <c r="G1" s="162"/>
      <c r="H1" s="162"/>
      <c r="I1" s="162"/>
      <c r="J1" s="162"/>
      <c r="K1" s="162"/>
      <c r="L1" s="162"/>
      <c r="M1" s="162"/>
      <c r="N1" s="39"/>
      <c r="O1" s="39"/>
      <c r="P1" s="39"/>
      <c r="Q1" s="39"/>
      <c r="R1" s="39"/>
      <c r="S1" s="39"/>
    </row>
    <row r="2" spans="1:19" ht="23.25" customHeight="1" x14ac:dyDescent="0.4">
      <c r="A2" s="162" t="s">
        <v>179</v>
      </c>
      <c r="B2" s="162"/>
      <c r="C2" s="162"/>
      <c r="D2" s="162"/>
      <c r="E2" s="162"/>
      <c r="F2" s="162"/>
      <c r="G2" s="162"/>
      <c r="H2" s="162"/>
      <c r="I2" s="162"/>
      <c r="J2" s="162"/>
      <c r="K2" s="162"/>
      <c r="L2" s="162"/>
      <c r="M2" s="162"/>
      <c r="N2" s="39"/>
      <c r="O2" s="39"/>
      <c r="P2" s="39"/>
      <c r="Q2" s="39"/>
      <c r="R2" s="39"/>
      <c r="S2" s="39"/>
    </row>
    <row r="3" spans="1:19" ht="23.25" customHeight="1" x14ac:dyDescent="0.4">
      <c r="A3" s="162" t="s">
        <v>144</v>
      </c>
      <c r="B3" s="162"/>
      <c r="C3" s="162"/>
      <c r="D3" s="162"/>
      <c r="E3" s="162"/>
      <c r="F3" s="162"/>
      <c r="G3" s="162"/>
      <c r="H3" s="162"/>
      <c r="I3" s="162"/>
      <c r="J3" s="162"/>
      <c r="K3" s="162"/>
      <c r="L3" s="162"/>
      <c r="M3" s="162"/>
      <c r="N3" s="39"/>
      <c r="O3" s="39"/>
      <c r="P3" s="39"/>
      <c r="Q3" s="39"/>
      <c r="R3" s="39"/>
      <c r="S3" s="39"/>
    </row>
    <row r="4" spans="1:19" ht="23.25" customHeight="1" x14ac:dyDescent="0.4">
      <c r="A4" s="162" t="s">
        <v>641</v>
      </c>
      <c r="B4" s="162"/>
      <c r="C4" s="162"/>
      <c r="D4" s="162"/>
      <c r="E4" s="162"/>
      <c r="F4" s="162"/>
      <c r="G4" s="162"/>
      <c r="H4" s="162"/>
      <c r="I4" s="162"/>
      <c r="J4" s="162"/>
      <c r="K4" s="162"/>
      <c r="L4" s="162"/>
      <c r="M4" s="162"/>
      <c r="N4" s="39"/>
      <c r="O4" s="39"/>
      <c r="P4" s="39"/>
      <c r="Q4" s="39"/>
      <c r="R4" s="39"/>
      <c r="S4" s="39"/>
    </row>
    <row r="5" spans="1:19" ht="23.25" customHeight="1" x14ac:dyDescent="0.4">
      <c r="A5" s="162" t="s">
        <v>708</v>
      </c>
      <c r="B5" s="162"/>
      <c r="C5" s="162"/>
      <c r="D5" s="162"/>
      <c r="E5" s="162"/>
      <c r="F5" s="162"/>
      <c r="G5" s="162"/>
      <c r="H5" s="162"/>
      <c r="I5" s="162"/>
      <c r="J5" s="162"/>
      <c r="K5" s="162"/>
      <c r="L5" s="162"/>
      <c r="M5" s="162"/>
      <c r="N5" s="39"/>
      <c r="O5" s="39"/>
      <c r="P5" s="39"/>
      <c r="Q5" s="39"/>
      <c r="R5" s="39"/>
      <c r="S5" s="39"/>
    </row>
    <row r="7" spans="1:19" x14ac:dyDescent="0.3">
      <c r="A7" s="64"/>
      <c r="B7" s="189" t="s">
        <v>181</v>
      </c>
      <c r="C7" s="182"/>
      <c r="D7" s="182"/>
      <c r="E7" s="182"/>
      <c r="F7" s="182"/>
      <c r="G7" s="182"/>
      <c r="H7" s="182"/>
      <c r="I7" s="182"/>
      <c r="J7" s="182"/>
      <c r="K7" s="182"/>
      <c r="L7" s="182"/>
      <c r="M7" s="182"/>
    </row>
    <row r="8" spans="1:19" x14ac:dyDescent="0.3">
      <c r="A8" s="81"/>
      <c r="B8" s="188" t="s">
        <v>186</v>
      </c>
      <c r="C8" s="182"/>
      <c r="D8" s="188" t="s">
        <v>187</v>
      </c>
      <c r="E8" s="182"/>
      <c r="F8" s="188" t="s">
        <v>188</v>
      </c>
      <c r="G8" s="182"/>
      <c r="H8" s="188" t="s">
        <v>189</v>
      </c>
      <c r="I8" s="182"/>
      <c r="J8" s="188" t="s">
        <v>682</v>
      </c>
      <c r="K8" s="182"/>
      <c r="L8" s="188" t="s">
        <v>709</v>
      </c>
      <c r="M8" s="182"/>
    </row>
    <row r="9" spans="1:19" s="86" customFormat="1" ht="24.6" x14ac:dyDescent="0.3">
      <c r="A9" s="52" t="s">
        <v>642</v>
      </c>
      <c r="B9" s="85" t="s">
        <v>201</v>
      </c>
      <c r="C9" s="85" t="s">
        <v>183</v>
      </c>
      <c r="D9" s="85" t="s">
        <v>201</v>
      </c>
      <c r="E9" s="85" t="s">
        <v>183</v>
      </c>
      <c r="F9" s="85" t="s">
        <v>201</v>
      </c>
      <c r="G9" s="85" t="s">
        <v>183</v>
      </c>
      <c r="H9" s="85" t="s">
        <v>201</v>
      </c>
      <c r="I9" s="85" t="s">
        <v>183</v>
      </c>
      <c r="J9" s="85" t="s">
        <v>201</v>
      </c>
      <c r="K9" s="85" t="s">
        <v>183</v>
      </c>
      <c r="L9" s="85" t="s">
        <v>201</v>
      </c>
      <c r="M9" s="85" t="s">
        <v>183</v>
      </c>
    </row>
    <row r="10" spans="1:19" x14ac:dyDescent="0.3">
      <c r="A10" s="103" t="s">
        <v>1185</v>
      </c>
      <c r="B10" s="102">
        <v>2168</v>
      </c>
      <c r="C10" s="101">
        <v>111375214.89999953</v>
      </c>
      <c r="D10" s="102">
        <v>2194</v>
      </c>
      <c r="E10" s="101">
        <v>113981868.52000023</v>
      </c>
      <c r="F10" s="102">
        <v>2212</v>
      </c>
      <c r="G10" s="101">
        <v>124652375.50999972</v>
      </c>
      <c r="H10" s="102">
        <v>2297</v>
      </c>
      <c r="I10" s="101">
        <v>127300454.0300004</v>
      </c>
      <c r="J10" s="102">
        <v>2387</v>
      </c>
      <c r="K10" s="101">
        <v>119990673.54000069</v>
      </c>
      <c r="L10" s="102">
        <v>2416</v>
      </c>
      <c r="M10" s="101">
        <v>124749355.73000044</v>
      </c>
    </row>
    <row r="11" spans="1:19" x14ac:dyDescent="0.3">
      <c r="A11" s="103" t="s">
        <v>1186</v>
      </c>
      <c r="B11" s="102">
        <v>491</v>
      </c>
      <c r="C11" s="101">
        <v>40366312.269999869</v>
      </c>
      <c r="D11" s="102">
        <v>498</v>
      </c>
      <c r="E11" s="101">
        <v>41463829.780000068</v>
      </c>
      <c r="F11" s="102">
        <v>499</v>
      </c>
      <c r="G11" s="101">
        <v>43208498.37000002</v>
      </c>
      <c r="H11" s="102">
        <v>497</v>
      </c>
      <c r="I11" s="101">
        <v>44345084.169999972</v>
      </c>
      <c r="J11" s="102">
        <v>497</v>
      </c>
      <c r="K11" s="101">
        <v>42629861.930000037</v>
      </c>
      <c r="L11" s="102">
        <v>512</v>
      </c>
      <c r="M11" s="101">
        <v>42658474.270000033</v>
      </c>
    </row>
    <row r="12" spans="1:19" x14ac:dyDescent="0.3">
      <c r="A12" s="103" t="s">
        <v>1187</v>
      </c>
      <c r="B12" s="102">
        <v>1746</v>
      </c>
      <c r="C12" s="101">
        <v>158736952.66999936</v>
      </c>
      <c r="D12" s="102">
        <v>1793</v>
      </c>
      <c r="E12" s="101">
        <v>162823596.51000056</v>
      </c>
      <c r="F12" s="102">
        <v>1797</v>
      </c>
      <c r="G12" s="101">
        <v>175587772.25000077</v>
      </c>
      <c r="H12" s="102">
        <v>1833</v>
      </c>
      <c r="I12" s="101">
        <v>184585540.420001</v>
      </c>
      <c r="J12" s="102">
        <v>1911</v>
      </c>
      <c r="K12" s="101">
        <v>174645780.16000068</v>
      </c>
      <c r="L12" s="102">
        <v>1924</v>
      </c>
      <c r="M12" s="101">
        <v>178486114.85000157</v>
      </c>
    </row>
    <row r="13" spans="1:19" x14ac:dyDescent="0.3">
      <c r="A13" s="103" t="s">
        <v>1188</v>
      </c>
      <c r="B13" s="102">
        <v>672</v>
      </c>
      <c r="C13" s="101">
        <v>62756227.449999973</v>
      </c>
      <c r="D13" s="102">
        <v>665</v>
      </c>
      <c r="E13" s="101">
        <v>64533856.830000192</v>
      </c>
      <c r="F13" s="102">
        <v>670</v>
      </c>
      <c r="G13" s="101">
        <v>67521822.269999579</v>
      </c>
      <c r="H13" s="102">
        <v>682</v>
      </c>
      <c r="I13" s="101">
        <v>67829727.649999812</v>
      </c>
      <c r="J13" s="102">
        <v>715</v>
      </c>
      <c r="K13" s="101">
        <v>68343314.019999683</v>
      </c>
      <c r="L13" s="102">
        <v>730</v>
      </c>
      <c r="M13" s="101">
        <v>71923328.329999894</v>
      </c>
    </row>
    <row r="14" spans="1:19" x14ac:dyDescent="0.3">
      <c r="A14" s="103" t="s">
        <v>1189</v>
      </c>
      <c r="B14" s="102">
        <v>214</v>
      </c>
      <c r="C14" s="101">
        <v>15957303.950000035</v>
      </c>
      <c r="D14" s="102">
        <v>221</v>
      </c>
      <c r="E14" s="101">
        <v>17003041.380000003</v>
      </c>
      <c r="F14" s="102">
        <v>231</v>
      </c>
      <c r="G14" s="101">
        <v>16788521.989999998</v>
      </c>
      <c r="H14" s="102">
        <v>238</v>
      </c>
      <c r="I14" s="101">
        <v>16733736.740000002</v>
      </c>
      <c r="J14" s="102">
        <v>242</v>
      </c>
      <c r="K14" s="101">
        <v>16092279.080000004</v>
      </c>
      <c r="L14" s="102">
        <v>231</v>
      </c>
      <c r="M14" s="101">
        <v>16838999.909999996</v>
      </c>
    </row>
    <row r="15" spans="1:19" x14ac:dyDescent="0.3">
      <c r="A15" s="103" t="s">
        <v>1190</v>
      </c>
      <c r="B15" s="102">
        <v>490</v>
      </c>
      <c r="C15" s="101">
        <v>34639151.600000039</v>
      </c>
      <c r="D15" s="102">
        <v>506</v>
      </c>
      <c r="E15" s="101">
        <v>36165168.600000046</v>
      </c>
      <c r="F15" s="102">
        <v>503</v>
      </c>
      <c r="G15" s="101">
        <v>38499391.500000022</v>
      </c>
      <c r="H15" s="102">
        <v>501</v>
      </c>
      <c r="I15" s="101">
        <v>37006054.87999998</v>
      </c>
      <c r="J15" s="102">
        <v>507</v>
      </c>
      <c r="K15" s="101">
        <v>36170037.029999904</v>
      </c>
      <c r="L15" s="102">
        <v>499</v>
      </c>
      <c r="M15" s="101">
        <v>38210016.629999995</v>
      </c>
    </row>
    <row r="16" spans="1:19" x14ac:dyDescent="0.3">
      <c r="A16" s="103" t="s">
        <v>1191</v>
      </c>
      <c r="B16" s="102">
        <v>2483</v>
      </c>
      <c r="C16" s="101">
        <v>196383943.43999913</v>
      </c>
      <c r="D16" s="102">
        <v>2594</v>
      </c>
      <c r="E16" s="101">
        <v>204717668.00999933</v>
      </c>
      <c r="F16" s="102">
        <v>2660</v>
      </c>
      <c r="G16" s="101">
        <v>221038650.52000141</v>
      </c>
      <c r="H16" s="102">
        <v>2817</v>
      </c>
      <c r="I16" s="101">
        <v>232853810.75000203</v>
      </c>
      <c r="J16" s="102">
        <v>2967</v>
      </c>
      <c r="K16" s="101">
        <v>223346559.56000096</v>
      </c>
      <c r="L16" s="102">
        <v>3094</v>
      </c>
      <c r="M16" s="101">
        <v>236162417.15000281</v>
      </c>
    </row>
    <row r="17" spans="1:13" x14ac:dyDescent="0.3">
      <c r="A17" s="103" t="s">
        <v>1192</v>
      </c>
      <c r="B17" s="102">
        <v>525</v>
      </c>
      <c r="C17" s="101">
        <v>38574364.309999906</v>
      </c>
      <c r="D17" s="102">
        <v>532</v>
      </c>
      <c r="E17" s="101">
        <v>37412993.70000013</v>
      </c>
      <c r="F17" s="102">
        <v>537</v>
      </c>
      <c r="G17" s="101">
        <v>43038608.800000072</v>
      </c>
      <c r="H17" s="102">
        <v>546</v>
      </c>
      <c r="I17" s="101">
        <v>46962576.949999943</v>
      </c>
      <c r="J17" s="102">
        <v>531</v>
      </c>
      <c r="K17" s="101">
        <v>42894994.559999987</v>
      </c>
      <c r="L17" s="102">
        <v>536</v>
      </c>
      <c r="M17" s="101">
        <v>43306513.93</v>
      </c>
    </row>
    <row r="18" spans="1:13" x14ac:dyDescent="0.3">
      <c r="A18" s="103" t="s">
        <v>1193</v>
      </c>
      <c r="B18" s="102">
        <v>1059</v>
      </c>
      <c r="C18" s="101">
        <v>57520852.339999609</v>
      </c>
      <c r="D18" s="102">
        <v>1062</v>
      </c>
      <c r="E18" s="101">
        <v>57910183.410000138</v>
      </c>
      <c r="F18" s="102">
        <v>1100</v>
      </c>
      <c r="G18" s="101">
        <v>63682442.239999793</v>
      </c>
      <c r="H18" s="102">
        <v>1118</v>
      </c>
      <c r="I18" s="101">
        <v>66203019.58000005</v>
      </c>
      <c r="J18" s="102">
        <v>1153</v>
      </c>
      <c r="K18" s="101">
        <v>62109182.690000139</v>
      </c>
      <c r="L18" s="102">
        <v>1156</v>
      </c>
      <c r="M18" s="101">
        <v>64816240.299999975</v>
      </c>
    </row>
    <row r="19" spans="1:13" x14ac:dyDescent="0.3">
      <c r="A19" s="103" t="s">
        <v>1194</v>
      </c>
      <c r="B19" s="102">
        <v>2377</v>
      </c>
      <c r="C19" s="101">
        <v>211192622.31999779</v>
      </c>
      <c r="D19" s="102">
        <v>2500</v>
      </c>
      <c r="E19" s="101">
        <v>214887736.19000077</v>
      </c>
      <c r="F19" s="102">
        <v>2612</v>
      </c>
      <c r="G19" s="101">
        <v>238630674.99000093</v>
      </c>
      <c r="H19" s="102">
        <v>2827</v>
      </c>
      <c r="I19" s="101">
        <v>257952204.80000138</v>
      </c>
      <c r="J19" s="102">
        <v>3053</v>
      </c>
      <c r="K19" s="101">
        <v>253496450.22000074</v>
      </c>
      <c r="L19" s="102">
        <v>3205</v>
      </c>
      <c r="M19" s="101">
        <v>274358993.85000217</v>
      </c>
    </row>
    <row r="20" spans="1:13" x14ac:dyDescent="0.3">
      <c r="A20" s="103" t="s">
        <v>1195</v>
      </c>
      <c r="B20" s="102">
        <v>1444</v>
      </c>
      <c r="C20" s="101">
        <v>86233979.849999547</v>
      </c>
      <c r="D20" s="102">
        <v>1490</v>
      </c>
      <c r="E20" s="101">
        <v>91731137.82000044</v>
      </c>
      <c r="F20" s="102">
        <v>1505</v>
      </c>
      <c r="G20" s="101">
        <v>96846207.090000004</v>
      </c>
      <c r="H20" s="102">
        <v>1539</v>
      </c>
      <c r="I20" s="101">
        <v>98884294.979999989</v>
      </c>
      <c r="J20" s="102">
        <v>1580</v>
      </c>
      <c r="K20" s="101">
        <v>89175120.280000031</v>
      </c>
      <c r="L20" s="102">
        <v>1619</v>
      </c>
      <c r="M20" s="101">
        <v>92007157.70999974</v>
      </c>
    </row>
    <row r="21" spans="1:13" x14ac:dyDescent="0.3">
      <c r="A21" s="103" t="s">
        <v>1196</v>
      </c>
      <c r="B21" s="102">
        <v>1396</v>
      </c>
      <c r="C21" s="101">
        <v>70089713.489999816</v>
      </c>
      <c r="D21" s="102">
        <v>1394</v>
      </c>
      <c r="E21" s="101">
        <v>73520576.740000144</v>
      </c>
      <c r="F21" s="102">
        <v>1379</v>
      </c>
      <c r="G21" s="101">
        <v>78812739.799999833</v>
      </c>
      <c r="H21" s="102">
        <v>1382</v>
      </c>
      <c r="I21" s="101">
        <v>80508961.610000119</v>
      </c>
      <c r="J21" s="102">
        <v>1392</v>
      </c>
      <c r="K21" s="101">
        <v>73424099.350000113</v>
      </c>
      <c r="L21" s="102">
        <v>1394</v>
      </c>
      <c r="M21" s="101">
        <v>76789846.459999815</v>
      </c>
    </row>
    <row r="22" spans="1:13" x14ac:dyDescent="0.3">
      <c r="A22" s="103" t="s">
        <v>1197</v>
      </c>
      <c r="B22" s="102">
        <v>256</v>
      </c>
      <c r="C22" s="101">
        <v>12980176.380000044</v>
      </c>
      <c r="D22" s="102">
        <v>254</v>
      </c>
      <c r="E22" s="101">
        <v>12436268.800000008</v>
      </c>
      <c r="F22" s="102">
        <v>246</v>
      </c>
      <c r="G22" s="101">
        <v>13058490.030000005</v>
      </c>
      <c r="H22" s="102">
        <v>249</v>
      </c>
      <c r="I22" s="101">
        <v>13776477.850000005</v>
      </c>
      <c r="J22" s="102">
        <v>246</v>
      </c>
      <c r="K22" s="101">
        <v>13304608.820000002</v>
      </c>
      <c r="L22" s="102">
        <v>229</v>
      </c>
      <c r="M22" s="101">
        <v>12418928.810000015</v>
      </c>
    </row>
    <row r="23" spans="1:13" x14ac:dyDescent="0.3">
      <c r="A23" s="103" t="s">
        <v>1198</v>
      </c>
      <c r="B23" s="102">
        <v>779</v>
      </c>
      <c r="C23" s="101">
        <v>88795535.110000163</v>
      </c>
      <c r="D23" s="102">
        <v>808</v>
      </c>
      <c r="E23" s="101">
        <v>94901008.359999985</v>
      </c>
      <c r="F23" s="102">
        <v>832</v>
      </c>
      <c r="G23" s="101">
        <v>101429831.27000006</v>
      </c>
      <c r="H23" s="102">
        <v>856</v>
      </c>
      <c r="I23" s="101">
        <v>100775005.99000014</v>
      </c>
      <c r="J23" s="102">
        <v>896</v>
      </c>
      <c r="K23" s="101">
        <v>100769469.56000026</v>
      </c>
      <c r="L23" s="102">
        <v>902</v>
      </c>
      <c r="M23" s="101">
        <v>104984112.79000008</v>
      </c>
    </row>
    <row r="24" spans="1:13" x14ac:dyDescent="0.3">
      <c r="A24" s="103" t="s">
        <v>1199</v>
      </c>
      <c r="B24" s="102">
        <v>1173</v>
      </c>
      <c r="C24" s="101">
        <v>100222895.61999995</v>
      </c>
      <c r="D24" s="102">
        <v>1194</v>
      </c>
      <c r="E24" s="101">
        <v>100920571.38999999</v>
      </c>
      <c r="F24" s="102">
        <v>1221</v>
      </c>
      <c r="G24" s="101">
        <v>108579201.15000014</v>
      </c>
      <c r="H24" s="102">
        <v>1265</v>
      </c>
      <c r="I24" s="101">
        <v>110615576.33999974</v>
      </c>
      <c r="J24" s="102">
        <v>1303</v>
      </c>
      <c r="K24" s="101">
        <v>106025719.25999966</v>
      </c>
      <c r="L24" s="102">
        <v>1300</v>
      </c>
      <c r="M24" s="101">
        <v>108095221.56000032</v>
      </c>
    </row>
    <row r="25" spans="1:13" x14ac:dyDescent="0.3">
      <c r="A25" s="103" t="s">
        <v>1200</v>
      </c>
      <c r="B25" s="102">
        <v>541</v>
      </c>
      <c r="C25" s="101">
        <v>32776336.389999956</v>
      </c>
      <c r="D25" s="102">
        <v>547</v>
      </c>
      <c r="E25" s="101">
        <v>33165012.290000126</v>
      </c>
      <c r="F25" s="102">
        <v>541</v>
      </c>
      <c r="G25" s="101">
        <v>35478034.789999947</v>
      </c>
      <c r="H25" s="102">
        <v>543</v>
      </c>
      <c r="I25" s="101">
        <v>35608942.959999979</v>
      </c>
      <c r="J25" s="102">
        <v>536</v>
      </c>
      <c r="K25" s="101">
        <v>31186955.840000004</v>
      </c>
      <c r="L25" s="102">
        <v>555</v>
      </c>
      <c r="M25" s="101">
        <v>30939997.179999989</v>
      </c>
    </row>
    <row r="26" spans="1:13" x14ac:dyDescent="0.3">
      <c r="A26" s="103" t="s">
        <v>1201</v>
      </c>
      <c r="B26" s="102">
        <v>482</v>
      </c>
      <c r="C26" s="101">
        <v>34666866.129999958</v>
      </c>
      <c r="D26" s="102">
        <v>494</v>
      </c>
      <c r="E26" s="101">
        <v>34241045.220000111</v>
      </c>
      <c r="F26" s="102">
        <v>492</v>
      </c>
      <c r="G26" s="101">
        <v>35624974.819999926</v>
      </c>
      <c r="H26" s="102">
        <v>495</v>
      </c>
      <c r="I26" s="101">
        <v>34289373.989999987</v>
      </c>
      <c r="J26" s="102">
        <v>499</v>
      </c>
      <c r="K26" s="101">
        <v>30081482.709999986</v>
      </c>
      <c r="L26" s="102">
        <v>504</v>
      </c>
      <c r="M26" s="101">
        <v>30433928.99000001</v>
      </c>
    </row>
    <row r="27" spans="1:13" x14ac:dyDescent="0.3">
      <c r="A27" s="103" t="s">
        <v>1202</v>
      </c>
      <c r="B27" s="102">
        <v>3781</v>
      </c>
      <c r="C27" s="101">
        <v>298483893.0200035</v>
      </c>
      <c r="D27" s="102">
        <v>4022</v>
      </c>
      <c r="E27" s="101">
        <v>315038978.29000229</v>
      </c>
      <c r="F27" s="102">
        <v>4254</v>
      </c>
      <c r="G27" s="101">
        <v>343525221.63000011</v>
      </c>
      <c r="H27" s="102">
        <v>4497</v>
      </c>
      <c r="I27" s="101">
        <v>354744207.94000155</v>
      </c>
      <c r="J27" s="102">
        <v>4582</v>
      </c>
      <c r="K27" s="101">
        <v>334981325.9300012</v>
      </c>
      <c r="L27" s="102">
        <v>4773</v>
      </c>
      <c r="M27" s="101">
        <v>357740586.95000243</v>
      </c>
    </row>
    <row r="28" spans="1:13" x14ac:dyDescent="0.3">
      <c r="A28" s="100" t="s">
        <v>210</v>
      </c>
      <c r="B28" s="99">
        <v>21701</v>
      </c>
      <c r="C28" s="98">
        <v>1651752341.2401659</v>
      </c>
      <c r="D28" s="99">
        <v>22393</v>
      </c>
      <c r="E28" s="98">
        <v>1706854541.8400733</v>
      </c>
      <c r="F28" s="99">
        <v>22926</v>
      </c>
      <c r="G28" s="98">
        <v>1846003459.0199764</v>
      </c>
      <c r="H28" s="99">
        <v>23813</v>
      </c>
      <c r="I28" s="98">
        <v>1910975051.6299717</v>
      </c>
      <c r="J28" s="99">
        <v>24540</v>
      </c>
      <c r="K28" s="98">
        <v>1818667914.5399842</v>
      </c>
      <c r="L28" s="99">
        <v>25170</v>
      </c>
      <c r="M28" s="98">
        <v>1904920235.3999491</v>
      </c>
    </row>
    <row r="30" spans="1:13" x14ac:dyDescent="0.3">
      <c r="A30" t="s">
        <v>634</v>
      </c>
    </row>
  </sheetData>
  <sheetProtection algorithmName="SHA-512" hashValue="y1Vk8HWm09ITI2AK9Cg+ZxDMphSG+1SB+Fx6c3moblKwGUCUKLKezF/w8r2cn7BkAnm+KuB7/iuwE0K2sd3J2Q==" saltValue="ivATsQQD/78ukJJg++mcEg==" spinCount="100000" sheet="1" objects="1" scenarios="1"/>
  <mergeCells count="12">
    <mergeCell ref="L8:M8"/>
    <mergeCell ref="A1:M1"/>
    <mergeCell ref="A2:M2"/>
    <mergeCell ref="A3:M3"/>
    <mergeCell ref="A4:M4"/>
    <mergeCell ref="A5:M5"/>
    <mergeCell ref="B7:M7"/>
    <mergeCell ref="B8:C8"/>
    <mergeCell ref="D8:E8"/>
    <mergeCell ref="F8:G8"/>
    <mergeCell ref="H8:I8"/>
    <mergeCell ref="J8:K8"/>
  </mergeCells>
  <printOptions horizontalCentered="1"/>
  <pageMargins left="0.25" right="0.25" top="0.75" bottom="0.75" header="0.3" footer="0.3"/>
  <pageSetup scale="92" fitToHeight="10" orientation="landscape" r:id="rId1"/>
  <headerFooter>
    <oddFooter>Page &amp;P</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E9466-7421-402E-AFA8-92787C93A710}">
  <sheetPr>
    <pageSetUpPr fitToPage="1"/>
  </sheetPr>
  <dimension ref="A1:M122"/>
  <sheetViews>
    <sheetView workbookViewId="0">
      <selection activeCell="A11" sqref="A11"/>
    </sheetView>
  </sheetViews>
  <sheetFormatPr defaultRowHeight="14.4" x14ac:dyDescent="0.3"/>
  <cols>
    <col min="1" max="1" width="42.5546875" bestFit="1" customWidth="1"/>
    <col min="2" max="12" width="7.109375" customWidth="1"/>
    <col min="13" max="13" width="5.21875" bestFit="1" customWidth="1"/>
  </cols>
  <sheetData>
    <row r="1" spans="1:13" ht="22.8" x14ac:dyDescent="0.4">
      <c r="A1" s="162" t="s">
        <v>1184</v>
      </c>
      <c r="B1" s="162"/>
      <c r="C1" s="162"/>
      <c r="D1" s="162"/>
      <c r="E1" s="162"/>
      <c r="F1" s="162"/>
      <c r="G1" s="162"/>
      <c r="H1" s="162"/>
      <c r="I1" s="162"/>
      <c r="J1" s="162"/>
      <c r="K1" s="162"/>
      <c r="L1" s="162"/>
      <c r="M1" s="162"/>
    </row>
    <row r="2" spans="1:13" ht="22.8" customHeight="1" x14ac:dyDescent="0.4">
      <c r="A2" s="162" t="s">
        <v>1108</v>
      </c>
      <c r="B2" s="162"/>
      <c r="C2" s="162"/>
      <c r="D2" s="162"/>
      <c r="E2" s="162"/>
      <c r="F2" s="162"/>
      <c r="G2" s="162"/>
      <c r="H2" s="162"/>
      <c r="I2" s="162"/>
      <c r="J2" s="162"/>
      <c r="K2" s="162"/>
      <c r="L2" s="162"/>
      <c r="M2" s="162"/>
    </row>
    <row r="3" spans="1:13" ht="22.8" customHeight="1" x14ac:dyDescent="0.4">
      <c r="A3" s="162" t="s">
        <v>144</v>
      </c>
      <c r="B3" s="162"/>
      <c r="C3" s="162"/>
      <c r="D3" s="162"/>
      <c r="E3" s="162"/>
      <c r="F3" s="162"/>
      <c r="G3" s="162"/>
      <c r="H3" s="162"/>
      <c r="I3" s="162"/>
      <c r="J3" s="162"/>
      <c r="K3" s="162"/>
      <c r="L3" s="162"/>
      <c r="M3" s="162"/>
    </row>
    <row r="4" spans="1:13" ht="22.8" customHeight="1" x14ac:dyDescent="0.4">
      <c r="A4" s="162" t="s">
        <v>1107</v>
      </c>
      <c r="B4" s="162"/>
      <c r="C4" s="162"/>
      <c r="D4" s="162"/>
      <c r="E4" s="162"/>
      <c r="F4" s="162"/>
      <c r="G4" s="162"/>
      <c r="H4" s="162"/>
      <c r="I4" s="162"/>
      <c r="J4" s="162"/>
      <c r="K4" s="162"/>
      <c r="L4" s="162"/>
      <c r="M4" s="162"/>
    </row>
    <row r="5" spans="1:13" ht="22.8" customHeight="1" x14ac:dyDescent="0.4">
      <c r="A5" s="162" t="s">
        <v>713</v>
      </c>
      <c r="B5" s="162"/>
      <c r="C5" s="162"/>
      <c r="D5" s="162"/>
      <c r="E5" s="162"/>
      <c r="F5" s="162"/>
      <c r="G5" s="162"/>
      <c r="H5" s="162"/>
      <c r="I5" s="162"/>
      <c r="J5" s="162"/>
      <c r="K5" s="162"/>
      <c r="L5" s="162"/>
      <c r="M5" s="162"/>
    </row>
    <row r="6" spans="1:13" x14ac:dyDescent="0.3">
      <c r="A6" s="200" t="s">
        <v>1106</v>
      </c>
      <c r="B6" s="200"/>
      <c r="C6" s="200"/>
      <c r="D6" s="200"/>
      <c r="E6" s="200"/>
      <c r="F6" s="200"/>
      <c r="G6" s="200"/>
      <c r="H6" s="200"/>
      <c r="I6" s="200"/>
      <c r="J6" s="200"/>
      <c r="K6" s="200"/>
      <c r="L6" s="200"/>
      <c r="M6" s="200"/>
    </row>
    <row r="8" spans="1:13" s="33" customFormat="1" x14ac:dyDescent="0.3">
      <c r="A8" s="51"/>
      <c r="B8" s="199" t="s">
        <v>1105</v>
      </c>
      <c r="C8" s="199"/>
      <c r="D8" s="199"/>
      <c r="E8" s="199"/>
      <c r="F8" s="199"/>
      <c r="G8" s="199"/>
      <c r="H8" s="199"/>
      <c r="I8" s="199"/>
      <c r="J8" s="199"/>
      <c r="K8" s="199"/>
      <c r="L8" s="199"/>
      <c r="M8" s="199"/>
    </row>
    <row r="9" spans="1:13" s="33" customFormat="1" ht="82.8" customHeight="1" x14ac:dyDescent="0.3">
      <c r="A9" s="106" t="s">
        <v>1104</v>
      </c>
      <c r="B9" s="109" t="s">
        <v>272</v>
      </c>
      <c r="C9" s="109" t="s">
        <v>273</v>
      </c>
      <c r="D9" s="109" t="s">
        <v>274</v>
      </c>
      <c r="E9" s="109" t="s">
        <v>275</v>
      </c>
      <c r="F9" s="109" t="s">
        <v>276</v>
      </c>
      <c r="G9" s="109" t="s">
        <v>277</v>
      </c>
      <c r="H9" s="109" t="s">
        <v>278</v>
      </c>
      <c r="I9" s="109" t="s">
        <v>279</v>
      </c>
      <c r="J9" s="109" t="s">
        <v>1103</v>
      </c>
      <c r="K9" s="109" t="s">
        <v>281</v>
      </c>
      <c r="L9" s="109" t="s">
        <v>282</v>
      </c>
      <c r="M9" s="109" t="s">
        <v>210</v>
      </c>
    </row>
    <row r="10" spans="1:13" x14ac:dyDescent="0.3">
      <c r="A10" s="103" t="s">
        <v>1097</v>
      </c>
      <c r="B10" s="108"/>
      <c r="C10" s="107">
        <v>81</v>
      </c>
      <c r="D10" s="107">
        <v>93</v>
      </c>
      <c r="E10" s="107">
        <v>20</v>
      </c>
      <c r="F10" s="30"/>
      <c r="G10" s="30"/>
      <c r="H10" s="30"/>
      <c r="I10" s="107">
        <v>66</v>
      </c>
      <c r="J10" s="30"/>
      <c r="K10" s="30"/>
      <c r="L10" s="30"/>
      <c r="M10" s="107">
        <v>190</v>
      </c>
    </row>
    <row r="11" spans="1:13" x14ac:dyDescent="0.3">
      <c r="A11" s="103" t="s">
        <v>1096</v>
      </c>
      <c r="B11" s="108"/>
      <c r="C11" s="107">
        <v>92</v>
      </c>
      <c r="D11" s="107">
        <v>250</v>
      </c>
      <c r="E11" s="107">
        <v>84</v>
      </c>
      <c r="F11" s="30"/>
      <c r="G11" s="30"/>
      <c r="H11" s="30"/>
      <c r="I11" s="107">
        <v>156</v>
      </c>
      <c r="J11" s="30"/>
      <c r="K11" s="30"/>
      <c r="L11" s="30"/>
      <c r="M11" s="107">
        <v>435</v>
      </c>
    </row>
    <row r="12" spans="1:13" x14ac:dyDescent="0.3">
      <c r="A12" s="103" t="s">
        <v>1094</v>
      </c>
      <c r="B12" s="108"/>
      <c r="C12" s="107">
        <v>64</v>
      </c>
      <c r="D12" s="107">
        <v>159</v>
      </c>
      <c r="E12" s="107">
        <v>23</v>
      </c>
      <c r="F12" s="30"/>
      <c r="G12" s="30"/>
      <c r="H12" s="30"/>
      <c r="I12" s="107">
        <v>44</v>
      </c>
      <c r="J12" s="107">
        <v>98</v>
      </c>
      <c r="K12" s="107"/>
      <c r="L12" s="30"/>
      <c r="M12" s="107">
        <v>250</v>
      </c>
    </row>
    <row r="13" spans="1:13" x14ac:dyDescent="0.3">
      <c r="A13" s="103" t="s">
        <v>1092</v>
      </c>
      <c r="B13" s="108"/>
      <c r="C13" s="107">
        <v>156</v>
      </c>
      <c r="D13" s="107">
        <v>179</v>
      </c>
      <c r="E13" s="107">
        <v>218</v>
      </c>
      <c r="F13" s="30"/>
      <c r="G13" s="107">
        <v>27</v>
      </c>
      <c r="H13" s="107">
        <v>62</v>
      </c>
      <c r="I13" s="107">
        <v>82</v>
      </c>
      <c r="J13" s="30"/>
      <c r="K13" s="30"/>
      <c r="L13" s="30"/>
      <c r="M13" s="107">
        <v>494</v>
      </c>
    </row>
    <row r="14" spans="1:13" x14ac:dyDescent="0.3">
      <c r="A14" s="103" t="s">
        <v>1087</v>
      </c>
      <c r="B14" s="108"/>
      <c r="C14" s="107">
        <v>260</v>
      </c>
      <c r="D14" s="107">
        <v>52</v>
      </c>
      <c r="E14" s="30"/>
      <c r="F14" s="30"/>
      <c r="G14" s="30"/>
      <c r="H14" s="30"/>
      <c r="I14" s="30"/>
      <c r="J14" s="30"/>
      <c r="K14" s="30"/>
      <c r="L14" s="30"/>
      <c r="M14" s="107">
        <v>279</v>
      </c>
    </row>
    <row r="15" spans="1:13" x14ac:dyDescent="0.3">
      <c r="A15" s="103" t="s">
        <v>1086</v>
      </c>
      <c r="B15" s="108"/>
      <c r="C15" s="30"/>
      <c r="D15" s="30"/>
      <c r="E15" s="30"/>
      <c r="F15" s="107">
        <v>1457</v>
      </c>
      <c r="G15" s="30"/>
      <c r="H15" s="30"/>
      <c r="I15" s="30"/>
      <c r="J15" s="30"/>
      <c r="K15" s="30"/>
      <c r="L15" s="30"/>
      <c r="M15" s="107">
        <v>1457</v>
      </c>
    </row>
    <row r="16" spans="1:13" x14ac:dyDescent="0.3">
      <c r="A16" s="103" t="s">
        <v>1084</v>
      </c>
      <c r="B16" s="108"/>
      <c r="C16" s="30"/>
      <c r="D16" s="30"/>
      <c r="E16" s="30"/>
      <c r="F16" s="30"/>
      <c r="G16" s="30"/>
      <c r="H16" s="107">
        <v>35</v>
      </c>
      <c r="I16" s="30"/>
      <c r="J16" s="30"/>
      <c r="K16" s="30"/>
      <c r="L16" s="30"/>
      <c r="M16" s="107">
        <v>35</v>
      </c>
    </row>
    <row r="17" spans="1:13" x14ac:dyDescent="0.3">
      <c r="A17" s="103" t="s">
        <v>1083</v>
      </c>
      <c r="B17" s="108"/>
      <c r="C17" s="30"/>
      <c r="D17" s="107">
        <v>87</v>
      </c>
      <c r="E17" s="107">
        <v>184</v>
      </c>
      <c r="F17" s="30"/>
      <c r="G17" s="107">
        <v>157</v>
      </c>
      <c r="H17" s="107">
        <v>94</v>
      </c>
      <c r="I17" s="30"/>
      <c r="J17" s="30"/>
      <c r="K17" s="30"/>
      <c r="L17" s="30"/>
      <c r="M17" s="107">
        <v>205</v>
      </c>
    </row>
    <row r="18" spans="1:13" x14ac:dyDescent="0.3">
      <c r="A18" s="103" t="s">
        <v>1080</v>
      </c>
      <c r="B18" s="108"/>
      <c r="C18" s="107">
        <v>145</v>
      </c>
      <c r="D18" s="107">
        <v>61</v>
      </c>
      <c r="E18" s="107">
        <v>725</v>
      </c>
      <c r="F18" s="30"/>
      <c r="G18" s="107">
        <v>338</v>
      </c>
      <c r="H18" s="107">
        <v>1181</v>
      </c>
      <c r="I18" s="107">
        <v>50</v>
      </c>
      <c r="J18" s="30"/>
      <c r="K18" s="30"/>
      <c r="L18" s="30"/>
      <c r="M18" s="107">
        <v>1455</v>
      </c>
    </row>
    <row r="19" spans="1:13" x14ac:dyDescent="0.3">
      <c r="A19" s="103" t="s">
        <v>1078</v>
      </c>
      <c r="B19" s="108"/>
      <c r="C19" s="107">
        <v>68</v>
      </c>
      <c r="D19" s="30"/>
      <c r="E19" s="107">
        <v>199</v>
      </c>
      <c r="F19" s="30"/>
      <c r="G19" s="107">
        <v>81</v>
      </c>
      <c r="H19" s="107">
        <v>302</v>
      </c>
      <c r="I19" s="30"/>
      <c r="J19" s="30"/>
      <c r="K19" s="30"/>
      <c r="L19" s="30"/>
      <c r="M19" s="107">
        <v>398</v>
      </c>
    </row>
    <row r="20" spans="1:13" x14ac:dyDescent="0.3">
      <c r="A20" s="103" t="s">
        <v>1077</v>
      </c>
      <c r="B20" s="108"/>
      <c r="C20" s="107">
        <v>117</v>
      </c>
      <c r="D20" s="107">
        <v>116</v>
      </c>
      <c r="E20" s="30"/>
      <c r="F20" s="30"/>
      <c r="G20" s="30"/>
      <c r="H20" s="30"/>
      <c r="I20" s="30"/>
      <c r="J20" s="107">
        <v>78</v>
      </c>
      <c r="K20" s="107"/>
      <c r="L20" s="30"/>
      <c r="M20" s="107">
        <v>119</v>
      </c>
    </row>
    <row r="21" spans="1:13" x14ac:dyDescent="0.3">
      <c r="A21" s="103" t="s">
        <v>1075</v>
      </c>
      <c r="B21" s="108"/>
      <c r="C21" s="107">
        <v>21</v>
      </c>
      <c r="D21" s="107">
        <v>139</v>
      </c>
      <c r="E21" s="107">
        <v>110</v>
      </c>
      <c r="F21" s="30"/>
      <c r="G21" s="30"/>
      <c r="H21" s="30"/>
      <c r="I21" s="107">
        <v>53</v>
      </c>
      <c r="J21" s="30"/>
      <c r="K21" s="30"/>
      <c r="L21" s="30"/>
      <c r="M21" s="107">
        <v>224</v>
      </c>
    </row>
    <row r="22" spans="1:13" x14ac:dyDescent="0.3">
      <c r="A22" s="103" t="s">
        <v>1073</v>
      </c>
      <c r="B22" s="108"/>
      <c r="C22" s="30"/>
      <c r="D22" s="30"/>
      <c r="E22" s="30"/>
      <c r="F22" s="30"/>
      <c r="G22" s="30"/>
      <c r="H22" s="30"/>
      <c r="I22" s="30"/>
      <c r="J22" s="107">
        <v>177</v>
      </c>
      <c r="K22" s="107"/>
      <c r="L22" s="30"/>
      <c r="M22" s="107">
        <v>177</v>
      </c>
    </row>
    <row r="23" spans="1:13" x14ac:dyDescent="0.3">
      <c r="A23" s="103" t="s">
        <v>1066</v>
      </c>
      <c r="B23" s="108"/>
      <c r="C23" s="30"/>
      <c r="D23" s="107">
        <v>56</v>
      </c>
      <c r="E23" s="107">
        <v>26</v>
      </c>
      <c r="F23" s="30"/>
      <c r="G23" s="107">
        <v>29</v>
      </c>
      <c r="H23" s="30"/>
      <c r="I23" s="30"/>
      <c r="J23" s="30"/>
      <c r="K23" s="30"/>
      <c r="L23" s="30"/>
      <c r="M23" s="107">
        <v>63</v>
      </c>
    </row>
    <row r="24" spans="1:13" x14ac:dyDescent="0.3">
      <c r="A24" s="103" t="s">
        <v>1061</v>
      </c>
      <c r="B24" s="108"/>
      <c r="C24" s="30"/>
      <c r="D24" s="30"/>
      <c r="E24" s="107">
        <v>33</v>
      </c>
      <c r="F24" s="30"/>
      <c r="G24" s="107">
        <v>26</v>
      </c>
      <c r="H24" s="107">
        <v>52</v>
      </c>
      <c r="I24" s="30"/>
      <c r="J24" s="30"/>
      <c r="K24" s="30"/>
      <c r="L24" s="30"/>
      <c r="M24" s="107">
        <v>64</v>
      </c>
    </row>
    <row r="25" spans="1:13" x14ac:dyDescent="0.3">
      <c r="A25" s="103" t="s">
        <v>1058</v>
      </c>
      <c r="B25" s="108"/>
      <c r="C25" s="30"/>
      <c r="D25" s="107">
        <v>20</v>
      </c>
      <c r="E25" s="30"/>
      <c r="F25" s="30"/>
      <c r="G25" s="30"/>
      <c r="H25" s="30"/>
      <c r="I25" s="30"/>
      <c r="J25" s="30"/>
      <c r="K25" s="30"/>
      <c r="L25" s="30"/>
      <c r="M25" s="107">
        <v>20</v>
      </c>
    </row>
    <row r="26" spans="1:13" x14ac:dyDescent="0.3">
      <c r="A26" s="103" t="s">
        <v>1056</v>
      </c>
      <c r="B26" s="108"/>
      <c r="C26" s="30"/>
      <c r="D26" s="30"/>
      <c r="E26" s="30"/>
      <c r="F26" s="30"/>
      <c r="G26" s="30"/>
      <c r="H26" s="30"/>
      <c r="I26" s="107">
        <v>33</v>
      </c>
      <c r="J26" s="30"/>
      <c r="K26" s="30"/>
      <c r="L26" s="30"/>
      <c r="M26" s="107">
        <v>33</v>
      </c>
    </row>
    <row r="27" spans="1:13" x14ac:dyDescent="0.3">
      <c r="A27" s="103" t="s">
        <v>1055</v>
      </c>
      <c r="B27" s="108"/>
      <c r="C27" s="107">
        <v>97</v>
      </c>
      <c r="D27" s="107">
        <v>32</v>
      </c>
      <c r="E27" s="30"/>
      <c r="F27" s="30"/>
      <c r="G27" s="30"/>
      <c r="H27" s="30"/>
      <c r="I27" s="30"/>
      <c r="J27" s="30"/>
      <c r="K27" s="30"/>
      <c r="L27" s="30"/>
      <c r="M27" s="107">
        <v>99</v>
      </c>
    </row>
    <row r="28" spans="1:13" x14ac:dyDescent="0.3">
      <c r="A28" s="103" t="s">
        <v>1054</v>
      </c>
      <c r="B28" s="108"/>
      <c r="C28" s="107">
        <v>78</v>
      </c>
      <c r="D28" s="107">
        <v>48</v>
      </c>
      <c r="E28" s="107">
        <v>33</v>
      </c>
      <c r="F28" s="30"/>
      <c r="G28" s="30"/>
      <c r="H28" s="30"/>
      <c r="I28" s="30"/>
      <c r="J28" s="30"/>
      <c r="K28" s="30"/>
      <c r="L28" s="30"/>
      <c r="M28" s="107">
        <v>99</v>
      </c>
    </row>
    <row r="29" spans="1:13" x14ac:dyDescent="0.3">
      <c r="A29" s="103" t="s">
        <v>1053</v>
      </c>
      <c r="B29" s="108"/>
      <c r="C29" s="30"/>
      <c r="D29" s="30"/>
      <c r="E29" s="30"/>
      <c r="F29" s="107">
        <v>10418</v>
      </c>
      <c r="G29" s="30"/>
      <c r="H29" s="30"/>
      <c r="I29" s="30"/>
      <c r="J29" s="30"/>
      <c r="K29" s="30"/>
      <c r="L29" s="30"/>
      <c r="M29" s="107">
        <v>10418</v>
      </c>
    </row>
    <row r="30" spans="1:13" x14ac:dyDescent="0.3">
      <c r="A30" s="103" t="s">
        <v>1052</v>
      </c>
      <c r="B30" s="108"/>
      <c r="C30" s="30"/>
      <c r="D30" s="30"/>
      <c r="E30" s="30"/>
      <c r="F30" s="30"/>
      <c r="G30" s="30"/>
      <c r="H30" s="30"/>
      <c r="I30" s="107">
        <v>37</v>
      </c>
      <c r="J30" s="30"/>
      <c r="K30" s="30"/>
      <c r="L30" s="30"/>
      <c r="M30" s="107">
        <v>37</v>
      </c>
    </row>
    <row r="31" spans="1:13" x14ac:dyDescent="0.3">
      <c r="A31" s="103" t="s">
        <v>1045</v>
      </c>
      <c r="B31" s="108"/>
      <c r="C31" s="107">
        <v>79</v>
      </c>
      <c r="D31" s="30"/>
      <c r="E31" s="107">
        <v>133</v>
      </c>
      <c r="F31" s="30"/>
      <c r="G31" s="30"/>
      <c r="H31" s="107">
        <v>25</v>
      </c>
      <c r="I31" s="30"/>
      <c r="J31" s="30"/>
      <c r="K31" s="30"/>
      <c r="L31" s="30"/>
      <c r="M31" s="107">
        <v>166</v>
      </c>
    </row>
    <row r="32" spans="1:13" x14ac:dyDescent="0.3">
      <c r="A32" s="103" t="s">
        <v>1038</v>
      </c>
      <c r="B32" s="108"/>
      <c r="C32" s="107">
        <v>376</v>
      </c>
      <c r="D32" s="107">
        <v>446</v>
      </c>
      <c r="E32" s="107">
        <v>107</v>
      </c>
      <c r="F32" s="30"/>
      <c r="G32" s="107">
        <v>121</v>
      </c>
      <c r="H32" s="30"/>
      <c r="I32" s="107">
        <v>70</v>
      </c>
      <c r="J32" s="107">
        <v>490</v>
      </c>
      <c r="K32" s="107"/>
      <c r="L32" s="30"/>
      <c r="M32" s="107">
        <v>932</v>
      </c>
    </row>
    <row r="33" spans="1:13" x14ac:dyDescent="0.3">
      <c r="A33" s="103" t="s">
        <v>1033</v>
      </c>
      <c r="B33" s="108"/>
      <c r="C33" s="107">
        <v>51</v>
      </c>
      <c r="D33" s="107">
        <v>162</v>
      </c>
      <c r="E33" s="30"/>
      <c r="F33" s="30"/>
      <c r="G33" s="107">
        <v>38</v>
      </c>
      <c r="H33" s="30"/>
      <c r="I33" s="30"/>
      <c r="J33" s="30"/>
      <c r="K33" s="30"/>
      <c r="L33" s="30"/>
      <c r="M33" s="107">
        <v>202</v>
      </c>
    </row>
    <row r="34" spans="1:13" x14ac:dyDescent="0.3">
      <c r="A34" s="103" t="s">
        <v>1029</v>
      </c>
      <c r="B34" s="108"/>
      <c r="C34" s="30"/>
      <c r="D34" s="30"/>
      <c r="E34" s="107">
        <v>39</v>
      </c>
      <c r="F34" s="30"/>
      <c r="G34" s="107">
        <v>21</v>
      </c>
      <c r="H34" s="30"/>
      <c r="I34" s="30"/>
      <c r="J34" s="30"/>
      <c r="K34" s="30"/>
      <c r="L34" s="30"/>
      <c r="M34" s="107">
        <v>43</v>
      </c>
    </row>
    <row r="35" spans="1:13" x14ac:dyDescent="0.3">
      <c r="A35" s="103" t="s">
        <v>1018</v>
      </c>
      <c r="B35" s="108"/>
      <c r="C35" s="107">
        <v>88</v>
      </c>
      <c r="D35" s="107">
        <v>145</v>
      </c>
      <c r="E35" s="107">
        <v>93</v>
      </c>
      <c r="F35" s="30"/>
      <c r="G35" s="30"/>
      <c r="H35" s="107">
        <v>113</v>
      </c>
      <c r="I35" s="107">
        <v>54</v>
      </c>
      <c r="J35" s="30"/>
      <c r="K35" s="30"/>
      <c r="L35" s="30"/>
      <c r="M35" s="107">
        <v>300</v>
      </c>
    </row>
    <row r="36" spans="1:13" x14ac:dyDescent="0.3">
      <c r="A36" s="103" t="s">
        <v>1015</v>
      </c>
      <c r="B36" s="108"/>
      <c r="C36" s="107">
        <v>88</v>
      </c>
      <c r="D36" s="107">
        <v>190</v>
      </c>
      <c r="E36" s="107">
        <v>75</v>
      </c>
      <c r="F36" s="30"/>
      <c r="G36" s="107">
        <v>88</v>
      </c>
      <c r="H36" s="30"/>
      <c r="I36" s="107">
        <v>41</v>
      </c>
      <c r="J36" s="30"/>
      <c r="K36" s="30"/>
      <c r="L36" s="30"/>
      <c r="M36" s="107">
        <v>331</v>
      </c>
    </row>
    <row r="37" spans="1:13" x14ac:dyDescent="0.3">
      <c r="A37" s="103" t="s">
        <v>1014</v>
      </c>
      <c r="B37" s="108"/>
      <c r="C37" s="107">
        <v>135</v>
      </c>
      <c r="D37" s="107">
        <v>118</v>
      </c>
      <c r="E37" s="30"/>
      <c r="F37" s="30"/>
      <c r="G37" s="30"/>
      <c r="H37" s="30"/>
      <c r="I37" s="30"/>
      <c r="J37" s="30"/>
      <c r="K37" s="30"/>
      <c r="L37" s="30"/>
      <c r="M37" s="107">
        <v>183</v>
      </c>
    </row>
    <row r="38" spans="1:13" x14ac:dyDescent="0.3">
      <c r="A38" s="103" t="s">
        <v>1011</v>
      </c>
      <c r="B38" s="108"/>
      <c r="C38" s="107">
        <v>92</v>
      </c>
      <c r="D38" s="30"/>
      <c r="E38" s="107">
        <v>46</v>
      </c>
      <c r="F38" s="30"/>
      <c r="G38" s="30"/>
      <c r="H38" s="30"/>
      <c r="I38" s="30"/>
      <c r="J38" s="30"/>
      <c r="K38" s="30"/>
      <c r="L38" s="30"/>
      <c r="M38" s="107">
        <v>124</v>
      </c>
    </row>
    <row r="39" spans="1:13" x14ac:dyDescent="0.3">
      <c r="A39" s="103" t="s">
        <v>1006</v>
      </c>
      <c r="B39" s="108"/>
      <c r="C39" s="107">
        <v>52</v>
      </c>
      <c r="D39" s="107">
        <v>218</v>
      </c>
      <c r="E39" s="107">
        <v>54</v>
      </c>
      <c r="F39" s="30"/>
      <c r="G39" s="107">
        <v>21</v>
      </c>
      <c r="H39" s="30"/>
      <c r="I39" s="107">
        <v>86</v>
      </c>
      <c r="J39" s="107">
        <v>384</v>
      </c>
      <c r="K39" s="107"/>
      <c r="L39" s="30"/>
      <c r="M39" s="107">
        <v>555</v>
      </c>
    </row>
    <row r="40" spans="1:13" x14ac:dyDescent="0.3">
      <c r="A40" s="103" t="s">
        <v>1005</v>
      </c>
      <c r="B40" s="108"/>
      <c r="C40" s="107">
        <v>184</v>
      </c>
      <c r="D40" s="107">
        <v>232</v>
      </c>
      <c r="E40" s="107">
        <v>22</v>
      </c>
      <c r="F40" s="30"/>
      <c r="G40" s="30"/>
      <c r="H40" s="30"/>
      <c r="I40" s="30"/>
      <c r="J40" s="107">
        <v>33</v>
      </c>
      <c r="K40" s="107"/>
      <c r="L40" s="30"/>
      <c r="M40" s="107">
        <v>306</v>
      </c>
    </row>
    <row r="41" spans="1:13" x14ac:dyDescent="0.3">
      <c r="A41" s="103" t="s">
        <v>1001</v>
      </c>
      <c r="B41" s="108"/>
      <c r="C41" s="30"/>
      <c r="D41" s="30"/>
      <c r="E41" s="107">
        <v>59</v>
      </c>
      <c r="F41" s="30"/>
      <c r="G41" s="30"/>
      <c r="H41" s="107">
        <v>42</v>
      </c>
      <c r="I41" s="30"/>
      <c r="J41" s="30"/>
      <c r="K41" s="30"/>
      <c r="L41" s="30"/>
      <c r="M41" s="107">
        <v>89</v>
      </c>
    </row>
    <row r="42" spans="1:13" x14ac:dyDescent="0.3">
      <c r="A42" s="103" t="s">
        <v>1000</v>
      </c>
      <c r="B42" s="108"/>
      <c r="C42" s="107">
        <v>272</v>
      </c>
      <c r="D42" s="107">
        <v>60</v>
      </c>
      <c r="E42" s="107">
        <v>136</v>
      </c>
      <c r="F42" s="30"/>
      <c r="G42" s="107">
        <v>35</v>
      </c>
      <c r="H42" s="30"/>
      <c r="I42" s="107">
        <v>22</v>
      </c>
      <c r="J42" s="30"/>
      <c r="K42" s="30"/>
      <c r="L42" s="30"/>
      <c r="M42" s="107">
        <v>356</v>
      </c>
    </row>
    <row r="43" spans="1:13" x14ac:dyDescent="0.3">
      <c r="A43" s="103" t="s">
        <v>994</v>
      </c>
      <c r="B43" s="108"/>
      <c r="C43" s="107">
        <v>140</v>
      </c>
      <c r="D43" s="107">
        <v>91</v>
      </c>
      <c r="E43" s="30"/>
      <c r="F43" s="30"/>
      <c r="G43" s="30"/>
      <c r="H43" s="30"/>
      <c r="I43" s="30"/>
      <c r="J43" s="30"/>
      <c r="K43" s="30"/>
      <c r="L43" s="30"/>
      <c r="M43" s="107">
        <v>152</v>
      </c>
    </row>
    <row r="44" spans="1:13" x14ac:dyDescent="0.3">
      <c r="A44" s="103" t="s">
        <v>978</v>
      </c>
      <c r="B44" s="108"/>
      <c r="C44" s="30"/>
      <c r="D44" s="30"/>
      <c r="E44" s="30"/>
      <c r="F44" s="30"/>
      <c r="G44" s="30"/>
      <c r="H44" s="30"/>
      <c r="I44" s="30"/>
      <c r="J44" s="107">
        <v>75</v>
      </c>
      <c r="K44" s="107"/>
      <c r="L44" s="30"/>
      <c r="M44" s="107">
        <v>75</v>
      </c>
    </row>
    <row r="45" spans="1:13" x14ac:dyDescent="0.3">
      <c r="A45" s="103" t="s">
        <v>975</v>
      </c>
      <c r="B45" s="108"/>
      <c r="C45" s="30"/>
      <c r="D45" s="30"/>
      <c r="E45" s="107">
        <v>55</v>
      </c>
      <c r="F45" s="30"/>
      <c r="G45" s="107">
        <v>23</v>
      </c>
      <c r="H45" s="107">
        <v>80</v>
      </c>
      <c r="I45" s="30"/>
      <c r="J45" s="30"/>
      <c r="K45" s="30"/>
      <c r="L45" s="30"/>
      <c r="M45" s="107">
        <v>109</v>
      </c>
    </row>
    <row r="46" spans="1:13" x14ac:dyDescent="0.3">
      <c r="A46" s="103" t="s">
        <v>970</v>
      </c>
      <c r="B46" s="108"/>
      <c r="C46" s="107">
        <v>22</v>
      </c>
      <c r="D46" s="107">
        <v>44</v>
      </c>
      <c r="E46" s="30"/>
      <c r="F46" s="30"/>
      <c r="G46" s="30"/>
      <c r="H46" s="30"/>
      <c r="I46" s="30"/>
      <c r="J46" s="30"/>
      <c r="K46" s="30"/>
      <c r="L46" s="30"/>
      <c r="M46" s="107">
        <v>63</v>
      </c>
    </row>
    <row r="47" spans="1:13" x14ac:dyDescent="0.3">
      <c r="A47" s="103" t="s">
        <v>966</v>
      </c>
      <c r="B47" s="108"/>
      <c r="C47" s="107">
        <v>112</v>
      </c>
      <c r="D47" s="107">
        <v>72</v>
      </c>
      <c r="E47" s="107">
        <v>119</v>
      </c>
      <c r="F47" s="30"/>
      <c r="G47" s="107">
        <v>39</v>
      </c>
      <c r="H47" s="30"/>
      <c r="I47" s="30"/>
      <c r="J47" s="30"/>
      <c r="K47" s="30"/>
      <c r="L47" s="30"/>
      <c r="M47" s="107">
        <v>235</v>
      </c>
    </row>
    <row r="48" spans="1:13" x14ac:dyDescent="0.3">
      <c r="A48" s="103" t="s">
        <v>961</v>
      </c>
      <c r="B48" s="108"/>
      <c r="C48" s="107">
        <v>102</v>
      </c>
      <c r="D48" s="107">
        <v>79</v>
      </c>
      <c r="E48" s="107">
        <v>121</v>
      </c>
      <c r="F48" s="30"/>
      <c r="G48" s="107">
        <v>109</v>
      </c>
      <c r="H48" s="107">
        <v>69</v>
      </c>
      <c r="I48" s="107">
        <v>34</v>
      </c>
      <c r="J48" s="107">
        <v>87</v>
      </c>
      <c r="K48" s="107"/>
      <c r="L48" s="30"/>
      <c r="M48" s="107">
        <v>279</v>
      </c>
    </row>
    <row r="49" spans="1:13" x14ac:dyDescent="0.3">
      <c r="A49" s="103" t="s">
        <v>960</v>
      </c>
      <c r="B49" s="108"/>
      <c r="C49" s="107">
        <v>78</v>
      </c>
      <c r="D49" s="107">
        <v>113</v>
      </c>
      <c r="E49" s="107">
        <v>281</v>
      </c>
      <c r="F49" s="30"/>
      <c r="G49" s="107">
        <v>322</v>
      </c>
      <c r="H49" s="107">
        <v>221</v>
      </c>
      <c r="I49" s="107">
        <v>32</v>
      </c>
      <c r="J49" s="107">
        <v>117</v>
      </c>
      <c r="K49" s="107"/>
      <c r="L49" s="30"/>
      <c r="M49" s="107">
        <v>625</v>
      </c>
    </row>
    <row r="50" spans="1:13" x14ac:dyDescent="0.3">
      <c r="A50" s="103" t="s">
        <v>956</v>
      </c>
      <c r="B50" s="108"/>
      <c r="C50" s="30"/>
      <c r="D50" s="30"/>
      <c r="E50" s="30"/>
      <c r="F50" s="30"/>
      <c r="G50" s="107">
        <v>41</v>
      </c>
      <c r="H50" s="30"/>
      <c r="I50" s="30"/>
      <c r="J50" s="30"/>
      <c r="K50" s="30"/>
      <c r="L50" s="30"/>
      <c r="M50" s="107">
        <v>41</v>
      </c>
    </row>
    <row r="51" spans="1:13" x14ac:dyDescent="0.3">
      <c r="A51" s="103" t="s">
        <v>954</v>
      </c>
      <c r="B51" s="108"/>
      <c r="C51" s="107">
        <v>26</v>
      </c>
      <c r="D51" s="107">
        <v>61</v>
      </c>
      <c r="E51" s="107">
        <v>43</v>
      </c>
      <c r="F51" s="30"/>
      <c r="G51" s="30"/>
      <c r="H51" s="107">
        <v>89</v>
      </c>
      <c r="I51" s="30"/>
      <c r="J51" s="30"/>
      <c r="K51" s="30"/>
      <c r="L51" s="30"/>
      <c r="M51" s="107">
        <v>158</v>
      </c>
    </row>
    <row r="52" spans="1:13" x14ac:dyDescent="0.3">
      <c r="A52" s="103" t="s">
        <v>941</v>
      </c>
      <c r="B52" s="108"/>
      <c r="C52" s="30"/>
      <c r="D52" s="30"/>
      <c r="E52" s="30"/>
      <c r="F52" s="30"/>
      <c r="G52" s="30"/>
      <c r="H52" s="107">
        <v>54</v>
      </c>
      <c r="I52" s="30"/>
      <c r="J52" s="30"/>
      <c r="K52" s="30"/>
      <c r="L52" s="30"/>
      <c r="M52" s="107">
        <v>54</v>
      </c>
    </row>
    <row r="53" spans="1:13" x14ac:dyDescent="0.3">
      <c r="A53" s="103" t="s">
        <v>939</v>
      </c>
      <c r="B53" s="108"/>
      <c r="C53" s="30"/>
      <c r="D53" s="107">
        <v>45</v>
      </c>
      <c r="E53" s="107">
        <v>100</v>
      </c>
      <c r="F53" s="30"/>
      <c r="G53" s="107">
        <v>193</v>
      </c>
      <c r="H53" s="107">
        <v>36</v>
      </c>
      <c r="I53" s="30"/>
      <c r="J53" s="30"/>
      <c r="K53" s="30"/>
      <c r="L53" s="30"/>
      <c r="M53" s="107">
        <v>223</v>
      </c>
    </row>
    <row r="54" spans="1:13" x14ac:dyDescent="0.3">
      <c r="A54" s="103" t="s">
        <v>935</v>
      </c>
      <c r="B54" s="108"/>
      <c r="C54" s="30"/>
      <c r="D54" s="30"/>
      <c r="E54" s="107">
        <v>113</v>
      </c>
      <c r="F54" s="30"/>
      <c r="G54" s="107">
        <v>30</v>
      </c>
      <c r="H54" s="107">
        <v>161</v>
      </c>
      <c r="I54" s="30"/>
      <c r="J54" s="30"/>
      <c r="K54" s="30"/>
      <c r="L54" s="30"/>
      <c r="M54" s="107">
        <v>201</v>
      </c>
    </row>
    <row r="55" spans="1:13" x14ac:dyDescent="0.3">
      <c r="A55" s="103" t="s">
        <v>933</v>
      </c>
      <c r="B55" s="108"/>
      <c r="C55" s="107">
        <v>74</v>
      </c>
      <c r="D55" s="107">
        <v>73</v>
      </c>
      <c r="E55" s="107">
        <v>42</v>
      </c>
      <c r="F55" s="30"/>
      <c r="G55" s="30"/>
      <c r="H55" s="30"/>
      <c r="I55" s="30"/>
      <c r="J55" s="30"/>
      <c r="K55" s="30"/>
      <c r="L55" s="30"/>
      <c r="M55" s="107">
        <v>126</v>
      </c>
    </row>
    <row r="56" spans="1:13" x14ac:dyDescent="0.3">
      <c r="A56" s="103" t="s">
        <v>932</v>
      </c>
      <c r="B56" s="108"/>
      <c r="C56" s="30"/>
      <c r="D56" s="30"/>
      <c r="E56" s="107">
        <v>140</v>
      </c>
      <c r="F56" s="30"/>
      <c r="G56" s="107">
        <v>149</v>
      </c>
      <c r="H56" s="30"/>
      <c r="I56" s="30"/>
      <c r="J56" s="30"/>
      <c r="K56" s="30"/>
      <c r="L56" s="30"/>
      <c r="M56" s="107">
        <v>185</v>
      </c>
    </row>
    <row r="57" spans="1:13" x14ac:dyDescent="0.3">
      <c r="A57" s="103" t="s">
        <v>929</v>
      </c>
      <c r="B57" s="108"/>
      <c r="C57" s="30"/>
      <c r="D57" s="107">
        <v>24</v>
      </c>
      <c r="E57" s="30"/>
      <c r="F57" s="30"/>
      <c r="G57" s="30"/>
      <c r="H57" s="30"/>
      <c r="I57" s="30"/>
      <c r="J57" s="30"/>
      <c r="K57" s="30"/>
      <c r="L57" s="30"/>
      <c r="M57" s="107">
        <v>24</v>
      </c>
    </row>
    <row r="58" spans="1:13" x14ac:dyDescent="0.3">
      <c r="A58" s="103" t="s">
        <v>928</v>
      </c>
      <c r="B58" s="108"/>
      <c r="C58" s="30"/>
      <c r="D58" s="30"/>
      <c r="E58" s="107">
        <v>134</v>
      </c>
      <c r="F58" s="30"/>
      <c r="G58" s="107">
        <v>24</v>
      </c>
      <c r="H58" s="107">
        <v>188</v>
      </c>
      <c r="I58" s="30"/>
      <c r="J58" s="30"/>
      <c r="K58" s="30"/>
      <c r="L58" s="30"/>
      <c r="M58" s="107">
        <v>188</v>
      </c>
    </row>
    <row r="59" spans="1:13" x14ac:dyDescent="0.3">
      <c r="A59" s="103" t="s">
        <v>926</v>
      </c>
      <c r="B59" s="108"/>
      <c r="C59" s="107">
        <v>62</v>
      </c>
      <c r="D59" s="107">
        <v>68</v>
      </c>
      <c r="E59" s="30"/>
      <c r="F59" s="30"/>
      <c r="G59" s="30"/>
      <c r="H59" s="30"/>
      <c r="I59" s="30"/>
      <c r="J59" s="30"/>
      <c r="K59" s="30"/>
      <c r="L59" s="30"/>
      <c r="M59" s="107">
        <v>85</v>
      </c>
    </row>
    <row r="60" spans="1:13" x14ac:dyDescent="0.3">
      <c r="A60" s="103" t="s">
        <v>922</v>
      </c>
      <c r="B60" s="108"/>
      <c r="C60" s="30"/>
      <c r="D60" s="30"/>
      <c r="E60" s="107">
        <v>126</v>
      </c>
      <c r="F60" s="30"/>
      <c r="G60" s="107">
        <v>53</v>
      </c>
      <c r="H60" s="107">
        <v>298</v>
      </c>
      <c r="I60" s="30"/>
      <c r="J60" s="30"/>
      <c r="K60" s="30"/>
      <c r="L60" s="30"/>
      <c r="M60" s="107">
        <v>298</v>
      </c>
    </row>
    <row r="61" spans="1:13" x14ac:dyDescent="0.3">
      <c r="A61" s="103" t="s">
        <v>921</v>
      </c>
      <c r="B61" s="108"/>
      <c r="C61" s="30"/>
      <c r="D61" s="30"/>
      <c r="E61" s="30"/>
      <c r="F61" s="30"/>
      <c r="G61" s="30"/>
      <c r="H61" s="30"/>
      <c r="I61" s="107">
        <v>76</v>
      </c>
      <c r="J61" s="107">
        <v>61</v>
      </c>
      <c r="K61" s="107"/>
      <c r="L61" s="30"/>
      <c r="M61" s="107">
        <v>135</v>
      </c>
    </row>
    <row r="62" spans="1:13" x14ac:dyDescent="0.3">
      <c r="A62" s="103" t="s">
        <v>914</v>
      </c>
      <c r="B62" s="108"/>
      <c r="C62" s="30"/>
      <c r="D62" s="30"/>
      <c r="E62" s="107">
        <v>36</v>
      </c>
      <c r="F62" s="30"/>
      <c r="G62" s="107">
        <v>26</v>
      </c>
      <c r="H62" s="30"/>
      <c r="I62" s="30"/>
      <c r="J62" s="30"/>
      <c r="K62" s="30"/>
      <c r="L62" s="30"/>
      <c r="M62" s="107">
        <v>50</v>
      </c>
    </row>
    <row r="63" spans="1:13" x14ac:dyDescent="0.3">
      <c r="A63" s="103" t="s">
        <v>911</v>
      </c>
      <c r="B63" s="108"/>
      <c r="C63" s="30"/>
      <c r="D63" s="30"/>
      <c r="E63" s="30"/>
      <c r="F63" s="30"/>
      <c r="G63" s="30"/>
      <c r="H63" s="30"/>
      <c r="I63" s="107">
        <v>32</v>
      </c>
      <c r="J63" s="30"/>
      <c r="K63" s="30"/>
      <c r="L63" s="30"/>
      <c r="M63" s="107">
        <v>32</v>
      </c>
    </row>
    <row r="64" spans="1:13" x14ac:dyDescent="0.3">
      <c r="A64" s="103" t="s">
        <v>906</v>
      </c>
      <c r="B64" s="108"/>
      <c r="C64" s="30"/>
      <c r="D64" s="30"/>
      <c r="E64" s="30"/>
      <c r="F64" s="107">
        <v>7644</v>
      </c>
      <c r="G64" s="30"/>
      <c r="H64" s="30"/>
      <c r="I64" s="30"/>
      <c r="J64" s="30"/>
      <c r="K64" s="30"/>
      <c r="L64" s="30"/>
      <c r="M64" s="107">
        <v>7644</v>
      </c>
    </row>
    <row r="65" spans="1:13" x14ac:dyDescent="0.3">
      <c r="A65" s="103" t="s">
        <v>905</v>
      </c>
      <c r="B65" s="108"/>
      <c r="C65" s="30"/>
      <c r="D65" s="107">
        <v>124</v>
      </c>
      <c r="E65" s="30"/>
      <c r="F65" s="30"/>
      <c r="G65" s="30"/>
      <c r="H65" s="30"/>
      <c r="I65" s="107">
        <v>88</v>
      </c>
      <c r="J65" s="30"/>
      <c r="K65" s="30"/>
      <c r="L65" s="30"/>
      <c r="M65" s="107">
        <v>184</v>
      </c>
    </row>
    <row r="66" spans="1:13" x14ac:dyDescent="0.3">
      <c r="A66" s="103" t="s">
        <v>904</v>
      </c>
      <c r="B66" s="108"/>
      <c r="C66" s="107">
        <v>24</v>
      </c>
      <c r="D66" s="30"/>
      <c r="E66" s="30"/>
      <c r="F66" s="30"/>
      <c r="G66" s="30"/>
      <c r="H66" s="30"/>
      <c r="I66" s="30"/>
      <c r="J66" s="30"/>
      <c r="K66" s="30"/>
      <c r="L66" s="30"/>
      <c r="M66" s="107">
        <v>24</v>
      </c>
    </row>
    <row r="67" spans="1:13" x14ac:dyDescent="0.3">
      <c r="A67" s="103" t="s">
        <v>900</v>
      </c>
      <c r="B67" s="108"/>
      <c r="C67" s="107">
        <v>242</v>
      </c>
      <c r="D67" s="107">
        <v>520</v>
      </c>
      <c r="E67" s="107">
        <v>102</v>
      </c>
      <c r="F67" s="30"/>
      <c r="G67" s="107">
        <v>31</v>
      </c>
      <c r="H67" s="30"/>
      <c r="I67" s="107">
        <v>128</v>
      </c>
      <c r="J67" s="30"/>
      <c r="K67" s="30"/>
      <c r="L67" s="30"/>
      <c r="M67" s="107">
        <v>795</v>
      </c>
    </row>
    <row r="68" spans="1:13" x14ac:dyDescent="0.3">
      <c r="A68" s="103" t="s">
        <v>894</v>
      </c>
      <c r="B68" s="108"/>
      <c r="C68" s="107">
        <v>20</v>
      </c>
      <c r="D68" s="30"/>
      <c r="E68" s="30"/>
      <c r="F68" s="30"/>
      <c r="G68" s="30"/>
      <c r="H68" s="30"/>
      <c r="I68" s="30"/>
      <c r="J68" s="30"/>
      <c r="K68" s="30"/>
      <c r="L68" s="30"/>
      <c r="M68" s="107">
        <v>20</v>
      </c>
    </row>
    <row r="69" spans="1:13" x14ac:dyDescent="0.3">
      <c r="A69" s="103" t="s">
        <v>890</v>
      </c>
      <c r="B69" s="108"/>
      <c r="C69" s="30"/>
      <c r="D69" s="30"/>
      <c r="E69" s="107">
        <v>23</v>
      </c>
      <c r="F69" s="30"/>
      <c r="G69" s="30"/>
      <c r="H69" s="30"/>
      <c r="I69" s="30"/>
      <c r="J69" s="30"/>
      <c r="K69" s="30"/>
      <c r="L69" s="30"/>
      <c r="M69" s="107">
        <v>23</v>
      </c>
    </row>
    <row r="70" spans="1:13" x14ac:dyDescent="0.3">
      <c r="A70" s="103" t="s">
        <v>887</v>
      </c>
      <c r="B70" s="108"/>
      <c r="C70" s="30"/>
      <c r="D70" s="30"/>
      <c r="E70" s="30"/>
      <c r="F70" s="30"/>
      <c r="G70" s="30"/>
      <c r="H70" s="107">
        <v>23</v>
      </c>
      <c r="I70" s="30"/>
      <c r="J70" s="30"/>
      <c r="K70" s="30"/>
      <c r="L70" s="30"/>
      <c r="M70" s="107">
        <v>23</v>
      </c>
    </row>
    <row r="71" spans="1:13" x14ac:dyDescent="0.3">
      <c r="A71" s="103" t="s">
        <v>882</v>
      </c>
      <c r="B71" s="108"/>
      <c r="C71" s="30"/>
      <c r="D71" s="30"/>
      <c r="E71" s="30"/>
      <c r="F71" s="30"/>
      <c r="G71" s="30"/>
      <c r="H71" s="30"/>
      <c r="I71" s="30"/>
      <c r="J71" s="107">
        <v>278</v>
      </c>
      <c r="K71" s="107"/>
      <c r="L71" s="30"/>
      <c r="M71" s="107">
        <v>278</v>
      </c>
    </row>
    <row r="72" spans="1:13" x14ac:dyDescent="0.3">
      <c r="A72" s="103" t="s">
        <v>881</v>
      </c>
      <c r="B72" s="108"/>
      <c r="C72" s="107">
        <v>239</v>
      </c>
      <c r="D72" s="107">
        <v>229</v>
      </c>
      <c r="E72" s="107">
        <v>123</v>
      </c>
      <c r="F72" s="30"/>
      <c r="G72" s="107">
        <v>89</v>
      </c>
      <c r="H72" s="30"/>
      <c r="I72" s="107">
        <v>51</v>
      </c>
      <c r="J72" s="107">
        <v>142</v>
      </c>
      <c r="K72" s="107"/>
      <c r="L72" s="30"/>
      <c r="M72" s="107">
        <v>375</v>
      </c>
    </row>
    <row r="73" spans="1:13" x14ac:dyDescent="0.3">
      <c r="A73" s="103" t="s">
        <v>874</v>
      </c>
      <c r="B73" s="108"/>
      <c r="C73" s="30"/>
      <c r="D73" s="30"/>
      <c r="E73" s="107">
        <v>27</v>
      </c>
      <c r="F73" s="30"/>
      <c r="G73" s="30"/>
      <c r="H73" s="30"/>
      <c r="I73" s="30"/>
      <c r="J73" s="30"/>
      <c r="K73" s="30"/>
      <c r="L73" s="30"/>
      <c r="M73" s="107">
        <v>27</v>
      </c>
    </row>
    <row r="74" spans="1:13" x14ac:dyDescent="0.3">
      <c r="A74" s="103" t="s">
        <v>873</v>
      </c>
      <c r="B74" s="108"/>
      <c r="C74" s="107">
        <v>224</v>
      </c>
      <c r="D74" s="107">
        <v>157</v>
      </c>
      <c r="E74" s="107">
        <v>394</v>
      </c>
      <c r="F74" s="30"/>
      <c r="G74" s="107">
        <v>216</v>
      </c>
      <c r="H74" s="107">
        <v>128</v>
      </c>
      <c r="I74" s="107">
        <v>40</v>
      </c>
      <c r="J74" s="30"/>
      <c r="K74" s="30"/>
      <c r="L74" s="30"/>
      <c r="M74" s="107">
        <v>718</v>
      </c>
    </row>
    <row r="75" spans="1:13" x14ac:dyDescent="0.3">
      <c r="A75" s="103" t="s">
        <v>871</v>
      </c>
      <c r="B75" s="108"/>
      <c r="C75" s="107">
        <v>194</v>
      </c>
      <c r="D75" s="107">
        <v>74</v>
      </c>
      <c r="E75" s="30"/>
      <c r="F75" s="30"/>
      <c r="G75" s="30"/>
      <c r="H75" s="30"/>
      <c r="I75" s="30"/>
      <c r="J75" s="30"/>
      <c r="K75" s="30"/>
      <c r="L75" s="30"/>
      <c r="M75" s="107">
        <v>206</v>
      </c>
    </row>
    <row r="76" spans="1:13" x14ac:dyDescent="0.3">
      <c r="A76" s="103" t="s">
        <v>870</v>
      </c>
      <c r="B76" s="108"/>
      <c r="C76" s="107">
        <v>84</v>
      </c>
      <c r="D76" s="107">
        <v>27</v>
      </c>
      <c r="E76" s="107">
        <v>28</v>
      </c>
      <c r="F76" s="30"/>
      <c r="G76" s="30"/>
      <c r="H76" s="30"/>
      <c r="I76" s="30"/>
      <c r="J76" s="30"/>
      <c r="K76" s="30"/>
      <c r="L76" s="30"/>
      <c r="M76" s="107">
        <v>92</v>
      </c>
    </row>
    <row r="77" spans="1:13" x14ac:dyDescent="0.3">
      <c r="A77" s="103" t="s">
        <v>869</v>
      </c>
      <c r="B77" s="108"/>
      <c r="C77" s="30"/>
      <c r="D77" s="30"/>
      <c r="E77" s="30"/>
      <c r="F77" s="30"/>
      <c r="G77" s="30"/>
      <c r="H77" s="30"/>
      <c r="I77" s="107">
        <v>20</v>
      </c>
      <c r="J77" s="30"/>
      <c r="K77" s="30"/>
      <c r="L77" s="30"/>
      <c r="M77" s="107">
        <v>20</v>
      </c>
    </row>
    <row r="78" spans="1:13" x14ac:dyDescent="0.3">
      <c r="A78" s="103" t="s">
        <v>868</v>
      </c>
      <c r="B78" s="108"/>
      <c r="C78" s="30"/>
      <c r="D78" s="30"/>
      <c r="E78" s="30"/>
      <c r="F78" s="30"/>
      <c r="G78" s="107">
        <v>59</v>
      </c>
      <c r="H78" s="30"/>
      <c r="I78" s="30"/>
      <c r="J78" s="30"/>
      <c r="K78" s="30"/>
      <c r="L78" s="30"/>
      <c r="M78" s="107">
        <v>59</v>
      </c>
    </row>
    <row r="79" spans="1:13" x14ac:dyDescent="0.3">
      <c r="A79" s="103" t="s">
        <v>866</v>
      </c>
      <c r="B79" s="108"/>
      <c r="C79" s="30"/>
      <c r="D79" s="30"/>
      <c r="E79" s="30"/>
      <c r="F79" s="30"/>
      <c r="G79" s="107">
        <v>90</v>
      </c>
      <c r="H79" s="30"/>
      <c r="I79" s="30"/>
      <c r="J79" s="30"/>
      <c r="K79" s="30"/>
      <c r="L79" s="30"/>
      <c r="M79" s="107">
        <v>90</v>
      </c>
    </row>
    <row r="80" spans="1:13" x14ac:dyDescent="0.3">
      <c r="A80" s="103" t="s">
        <v>863</v>
      </c>
      <c r="B80" s="108"/>
      <c r="C80" s="107">
        <v>151</v>
      </c>
      <c r="D80" s="107">
        <v>149</v>
      </c>
      <c r="E80" s="107">
        <v>71</v>
      </c>
      <c r="F80" s="30"/>
      <c r="G80" s="107">
        <v>75</v>
      </c>
      <c r="H80" s="107">
        <v>25</v>
      </c>
      <c r="I80" s="107">
        <v>61</v>
      </c>
      <c r="J80" s="30"/>
      <c r="K80" s="30"/>
      <c r="L80" s="30"/>
      <c r="M80" s="107">
        <v>351</v>
      </c>
    </row>
    <row r="81" spans="1:13" x14ac:dyDescent="0.3">
      <c r="A81" s="103" t="s">
        <v>862</v>
      </c>
      <c r="B81" s="108"/>
      <c r="C81" s="107">
        <v>225</v>
      </c>
      <c r="D81" s="107">
        <v>201</v>
      </c>
      <c r="E81" s="107">
        <v>106</v>
      </c>
      <c r="F81" s="30"/>
      <c r="G81" s="107">
        <v>36</v>
      </c>
      <c r="H81" s="107">
        <v>28</v>
      </c>
      <c r="I81" s="107">
        <v>101</v>
      </c>
      <c r="J81" s="30"/>
      <c r="K81" s="30"/>
      <c r="L81" s="30"/>
      <c r="M81" s="107">
        <v>482</v>
      </c>
    </row>
    <row r="82" spans="1:13" x14ac:dyDescent="0.3">
      <c r="A82" s="103" t="s">
        <v>861</v>
      </c>
      <c r="B82" s="108"/>
      <c r="C82" s="30"/>
      <c r="D82" s="107">
        <v>22</v>
      </c>
      <c r="E82" s="30"/>
      <c r="F82" s="30"/>
      <c r="G82" s="30"/>
      <c r="H82" s="30"/>
      <c r="I82" s="30"/>
      <c r="J82" s="30"/>
      <c r="K82" s="30"/>
      <c r="L82" s="30"/>
      <c r="M82" s="107">
        <v>22</v>
      </c>
    </row>
    <row r="83" spans="1:13" x14ac:dyDescent="0.3">
      <c r="A83" s="103" t="s">
        <v>860</v>
      </c>
      <c r="B83" s="108"/>
      <c r="C83" s="30"/>
      <c r="D83" s="30"/>
      <c r="E83" s="30"/>
      <c r="F83" s="30"/>
      <c r="G83" s="30"/>
      <c r="H83" s="30"/>
      <c r="I83" s="30"/>
      <c r="J83" s="107">
        <v>178</v>
      </c>
      <c r="K83" s="107"/>
      <c r="L83" s="30"/>
      <c r="M83" s="107">
        <v>178</v>
      </c>
    </row>
    <row r="84" spans="1:13" x14ac:dyDescent="0.3">
      <c r="A84" s="103" t="s">
        <v>858</v>
      </c>
      <c r="B84" s="108"/>
      <c r="C84" s="107">
        <v>49</v>
      </c>
      <c r="D84" s="30"/>
      <c r="E84" s="30"/>
      <c r="F84" s="30"/>
      <c r="G84" s="30"/>
      <c r="H84" s="30"/>
      <c r="I84" s="30"/>
      <c r="J84" s="30"/>
      <c r="K84" s="30"/>
      <c r="L84" s="30"/>
      <c r="M84" s="107">
        <v>49</v>
      </c>
    </row>
    <row r="85" spans="1:13" x14ac:dyDescent="0.3">
      <c r="A85" s="103" t="s">
        <v>855</v>
      </c>
      <c r="B85" s="108"/>
      <c r="C85" s="107">
        <v>395</v>
      </c>
      <c r="D85" s="107">
        <v>132</v>
      </c>
      <c r="E85" s="30"/>
      <c r="F85" s="30"/>
      <c r="G85" s="30"/>
      <c r="H85" s="30"/>
      <c r="I85" s="30"/>
      <c r="J85" s="107">
        <v>142</v>
      </c>
      <c r="K85" s="107"/>
      <c r="L85" s="30"/>
      <c r="M85" s="107">
        <v>541</v>
      </c>
    </row>
    <row r="86" spans="1:13" x14ac:dyDescent="0.3">
      <c r="A86" s="103" t="s">
        <v>853</v>
      </c>
      <c r="B86" s="108"/>
      <c r="C86" s="107">
        <v>666</v>
      </c>
      <c r="D86" s="107">
        <v>249</v>
      </c>
      <c r="E86" s="30"/>
      <c r="F86" s="30"/>
      <c r="G86" s="30"/>
      <c r="H86" s="30"/>
      <c r="I86" s="30"/>
      <c r="J86" s="107">
        <v>89</v>
      </c>
      <c r="K86" s="107"/>
      <c r="L86" s="30"/>
      <c r="M86" s="107">
        <v>754</v>
      </c>
    </row>
    <row r="87" spans="1:13" x14ac:dyDescent="0.3">
      <c r="A87" s="103" t="s">
        <v>852</v>
      </c>
      <c r="B87" s="108"/>
      <c r="C87" s="107">
        <v>441</v>
      </c>
      <c r="D87" s="107">
        <v>174</v>
      </c>
      <c r="E87" s="30"/>
      <c r="F87" s="30"/>
      <c r="G87" s="30"/>
      <c r="H87" s="30"/>
      <c r="I87" s="107">
        <v>32</v>
      </c>
      <c r="J87" s="107">
        <v>56</v>
      </c>
      <c r="K87" s="107"/>
      <c r="L87" s="30"/>
      <c r="M87" s="107">
        <v>502</v>
      </c>
    </row>
    <row r="88" spans="1:13" x14ac:dyDescent="0.3">
      <c r="A88" s="103" t="s">
        <v>839</v>
      </c>
      <c r="B88" s="108"/>
      <c r="C88" s="107">
        <v>98</v>
      </c>
      <c r="D88" s="107">
        <v>134</v>
      </c>
      <c r="E88" s="30"/>
      <c r="F88" s="30"/>
      <c r="G88" s="30"/>
      <c r="H88" s="30"/>
      <c r="I88" s="30"/>
      <c r="J88" s="30"/>
      <c r="K88" s="30"/>
      <c r="L88" s="30"/>
      <c r="M88" s="107">
        <v>151</v>
      </c>
    </row>
    <row r="89" spans="1:13" x14ac:dyDescent="0.3">
      <c r="A89" s="103" t="s">
        <v>838</v>
      </c>
      <c r="B89" s="108"/>
      <c r="C89" s="30"/>
      <c r="D89" s="107">
        <v>53</v>
      </c>
      <c r="E89" s="107">
        <v>64</v>
      </c>
      <c r="F89" s="30"/>
      <c r="G89" s="107">
        <v>57</v>
      </c>
      <c r="H89" s="30"/>
      <c r="I89" s="30"/>
      <c r="J89" s="30"/>
      <c r="K89" s="30"/>
      <c r="L89" s="30"/>
      <c r="M89" s="107">
        <v>134</v>
      </c>
    </row>
    <row r="90" spans="1:13" x14ac:dyDescent="0.3">
      <c r="A90" s="103" t="s">
        <v>832</v>
      </c>
      <c r="B90" s="108"/>
      <c r="C90" s="30"/>
      <c r="D90" s="30"/>
      <c r="E90" s="30"/>
      <c r="F90" s="30"/>
      <c r="G90" s="30"/>
      <c r="H90" s="30"/>
      <c r="I90" s="30"/>
      <c r="J90" s="30"/>
      <c r="K90" s="30"/>
      <c r="L90" s="107">
        <v>237</v>
      </c>
      <c r="M90" s="107">
        <v>237</v>
      </c>
    </row>
    <row r="91" spans="1:13" x14ac:dyDescent="0.3">
      <c r="A91" s="103" t="s">
        <v>825</v>
      </c>
      <c r="B91" s="108"/>
      <c r="C91" s="30"/>
      <c r="D91" s="30"/>
      <c r="E91" s="30"/>
      <c r="F91" s="107">
        <v>53</v>
      </c>
      <c r="G91" s="30"/>
      <c r="H91" s="30"/>
      <c r="I91" s="30"/>
      <c r="J91" s="30"/>
      <c r="K91" s="30"/>
      <c r="L91" s="30"/>
      <c r="M91" s="107">
        <v>53</v>
      </c>
    </row>
    <row r="92" spans="1:13" x14ac:dyDescent="0.3">
      <c r="A92" s="103" t="s">
        <v>821</v>
      </c>
      <c r="B92" s="108"/>
      <c r="C92" s="30"/>
      <c r="D92" s="30"/>
      <c r="E92" s="30"/>
      <c r="F92" s="107">
        <v>79</v>
      </c>
      <c r="G92" s="30"/>
      <c r="H92" s="30"/>
      <c r="I92" s="30"/>
      <c r="J92" s="30"/>
      <c r="K92" s="30"/>
      <c r="L92" s="30"/>
      <c r="M92" s="107">
        <v>79</v>
      </c>
    </row>
    <row r="93" spans="1:13" x14ac:dyDescent="0.3">
      <c r="A93" s="103" t="s">
        <v>813</v>
      </c>
      <c r="B93" s="108"/>
      <c r="C93" s="107">
        <v>33</v>
      </c>
      <c r="D93" s="107">
        <v>86</v>
      </c>
      <c r="E93" s="107">
        <v>461</v>
      </c>
      <c r="F93" s="30"/>
      <c r="G93" s="107">
        <v>480</v>
      </c>
      <c r="H93" s="107">
        <v>518</v>
      </c>
      <c r="I93" s="30"/>
      <c r="J93" s="30"/>
      <c r="K93" s="30"/>
      <c r="L93" s="30"/>
      <c r="M93" s="107">
        <v>721</v>
      </c>
    </row>
    <row r="94" spans="1:13" x14ac:dyDescent="0.3">
      <c r="A94" s="103" t="s">
        <v>811</v>
      </c>
      <c r="B94" s="108"/>
      <c r="C94" s="30"/>
      <c r="D94" s="30"/>
      <c r="E94" s="30"/>
      <c r="F94" s="30"/>
      <c r="G94" s="30"/>
      <c r="H94" s="30"/>
      <c r="I94" s="107">
        <v>35</v>
      </c>
      <c r="J94" s="30"/>
      <c r="K94" s="30"/>
      <c r="L94" s="30"/>
      <c r="M94" s="107">
        <v>35</v>
      </c>
    </row>
    <row r="95" spans="1:13" x14ac:dyDescent="0.3">
      <c r="A95" s="103" t="s">
        <v>810</v>
      </c>
      <c r="B95" s="108"/>
      <c r="C95" s="30"/>
      <c r="D95" s="30"/>
      <c r="E95" s="107">
        <v>106</v>
      </c>
      <c r="F95" s="30"/>
      <c r="G95" s="107">
        <v>29</v>
      </c>
      <c r="H95" s="107">
        <v>153</v>
      </c>
      <c r="I95" s="30"/>
      <c r="J95" s="30"/>
      <c r="K95" s="30"/>
      <c r="L95" s="30"/>
      <c r="M95" s="107">
        <v>154</v>
      </c>
    </row>
    <row r="96" spans="1:13" x14ac:dyDescent="0.3">
      <c r="A96" s="103" t="s">
        <v>808</v>
      </c>
      <c r="B96" s="108"/>
      <c r="C96" s="107">
        <v>119</v>
      </c>
      <c r="D96" s="107">
        <v>78</v>
      </c>
      <c r="E96" s="30"/>
      <c r="F96" s="30"/>
      <c r="G96" s="30"/>
      <c r="H96" s="30"/>
      <c r="I96" s="30"/>
      <c r="J96" s="30"/>
      <c r="K96" s="30"/>
      <c r="L96" s="30"/>
      <c r="M96" s="107">
        <v>133</v>
      </c>
    </row>
    <row r="97" spans="1:13" x14ac:dyDescent="0.3">
      <c r="A97" s="103" t="s">
        <v>803</v>
      </c>
      <c r="B97" s="108"/>
      <c r="C97" s="107">
        <v>193</v>
      </c>
      <c r="D97" s="107">
        <v>276</v>
      </c>
      <c r="E97" s="107">
        <v>48</v>
      </c>
      <c r="F97" s="30"/>
      <c r="G97" s="30"/>
      <c r="H97" s="30"/>
      <c r="I97" s="107">
        <v>86</v>
      </c>
      <c r="J97" s="30"/>
      <c r="K97" s="30"/>
      <c r="L97" s="30"/>
      <c r="M97" s="107">
        <v>367</v>
      </c>
    </row>
    <row r="98" spans="1:13" x14ac:dyDescent="0.3">
      <c r="A98" s="103" t="s">
        <v>801</v>
      </c>
      <c r="B98" s="108"/>
      <c r="C98" s="107">
        <v>99</v>
      </c>
      <c r="D98" s="107">
        <v>49</v>
      </c>
      <c r="E98" s="107">
        <v>42</v>
      </c>
      <c r="F98" s="30"/>
      <c r="G98" s="30"/>
      <c r="H98" s="30"/>
      <c r="I98" s="30"/>
      <c r="J98" s="30"/>
      <c r="K98" s="30"/>
      <c r="L98" s="30"/>
      <c r="M98" s="107">
        <v>100</v>
      </c>
    </row>
    <row r="99" spans="1:13" x14ac:dyDescent="0.3">
      <c r="A99" s="103" t="s">
        <v>798</v>
      </c>
      <c r="B99" s="108"/>
      <c r="C99" s="107">
        <v>127</v>
      </c>
      <c r="D99" s="107">
        <v>271</v>
      </c>
      <c r="E99" s="107">
        <v>50</v>
      </c>
      <c r="F99" s="30"/>
      <c r="G99" s="107">
        <v>30</v>
      </c>
      <c r="H99" s="107">
        <v>36</v>
      </c>
      <c r="I99" s="107">
        <v>93</v>
      </c>
      <c r="J99" s="30"/>
      <c r="K99" s="30"/>
      <c r="L99" s="30"/>
      <c r="M99" s="107">
        <v>393</v>
      </c>
    </row>
    <row r="100" spans="1:13" x14ac:dyDescent="0.3">
      <c r="A100" s="103" t="s">
        <v>796</v>
      </c>
      <c r="B100" s="108"/>
      <c r="C100" s="107">
        <v>142</v>
      </c>
      <c r="D100" s="107">
        <v>182</v>
      </c>
      <c r="E100" s="107">
        <v>100</v>
      </c>
      <c r="F100" s="30"/>
      <c r="G100" s="107">
        <v>63</v>
      </c>
      <c r="H100" s="107">
        <v>106</v>
      </c>
      <c r="I100" s="107">
        <v>102</v>
      </c>
      <c r="J100" s="107">
        <v>309</v>
      </c>
      <c r="K100" s="107"/>
      <c r="L100" s="30"/>
      <c r="M100" s="107">
        <v>535</v>
      </c>
    </row>
    <row r="101" spans="1:13" x14ac:dyDescent="0.3">
      <c r="A101" s="103" t="s">
        <v>793</v>
      </c>
      <c r="B101" s="108"/>
      <c r="C101" s="30"/>
      <c r="D101" s="30"/>
      <c r="E101" s="30"/>
      <c r="F101" s="30"/>
      <c r="G101" s="107">
        <v>125</v>
      </c>
      <c r="H101" s="30"/>
      <c r="I101" s="30"/>
      <c r="J101" s="30"/>
      <c r="K101" s="30"/>
      <c r="L101" s="30"/>
      <c r="M101" s="107">
        <v>125</v>
      </c>
    </row>
    <row r="102" spans="1:13" x14ac:dyDescent="0.3">
      <c r="A102" s="103" t="s">
        <v>790</v>
      </c>
      <c r="B102" s="108"/>
      <c r="C102" s="30"/>
      <c r="D102" s="107">
        <v>135</v>
      </c>
      <c r="E102" s="107">
        <v>121</v>
      </c>
      <c r="F102" s="30"/>
      <c r="G102" s="107">
        <v>65</v>
      </c>
      <c r="H102" s="30"/>
      <c r="I102" s="30"/>
      <c r="J102" s="30"/>
      <c r="K102" s="30"/>
      <c r="L102" s="30"/>
      <c r="M102" s="107">
        <v>170</v>
      </c>
    </row>
    <row r="103" spans="1:13" x14ac:dyDescent="0.3">
      <c r="A103" s="103" t="s">
        <v>782</v>
      </c>
      <c r="B103" s="108"/>
      <c r="C103" s="30"/>
      <c r="D103" s="30"/>
      <c r="E103" s="30"/>
      <c r="F103" s="107">
        <v>23</v>
      </c>
      <c r="G103" s="30"/>
      <c r="H103" s="30"/>
      <c r="I103" s="30"/>
      <c r="J103" s="30"/>
      <c r="K103" s="30"/>
      <c r="L103" s="30"/>
      <c r="M103" s="107">
        <v>23</v>
      </c>
    </row>
    <row r="104" spans="1:13" x14ac:dyDescent="0.3">
      <c r="A104" s="103" t="s">
        <v>780</v>
      </c>
      <c r="B104" s="108"/>
      <c r="C104" s="30"/>
      <c r="D104" s="30"/>
      <c r="E104" s="30"/>
      <c r="F104" s="30"/>
      <c r="G104" s="107">
        <v>109</v>
      </c>
      <c r="H104" s="30"/>
      <c r="I104" s="30"/>
      <c r="J104" s="30"/>
      <c r="K104" s="30"/>
      <c r="L104" s="30"/>
      <c r="M104" s="107">
        <v>109</v>
      </c>
    </row>
    <row r="105" spans="1:13" x14ac:dyDescent="0.3">
      <c r="A105" s="103" t="s">
        <v>778</v>
      </c>
      <c r="B105" s="108"/>
      <c r="C105" s="30"/>
      <c r="D105" s="107">
        <v>22</v>
      </c>
      <c r="E105" s="30"/>
      <c r="F105" s="30"/>
      <c r="G105" s="30"/>
      <c r="H105" s="30"/>
      <c r="I105" s="30"/>
      <c r="J105" s="30"/>
      <c r="K105" s="30"/>
      <c r="L105" s="30"/>
      <c r="M105" s="107">
        <v>22</v>
      </c>
    </row>
    <row r="106" spans="1:13" x14ac:dyDescent="0.3">
      <c r="A106" s="103" t="s">
        <v>773</v>
      </c>
      <c r="B106" s="108"/>
      <c r="C106" s="30"/>
      <c r="D106" s="30"/>
      <c r="E106" s="107">
        <v>39</v>
      </c>
      <c r="F106" s="30"/>
      <c r="G106" s="107">
        <v>24</v>
      </c>
      <c r="H106" s="107">
        <v>79</v>
      </c>
      <c r="I106" s="30"/>
      <c r="J106" s="30"/>
      <c r="K106" s="30"/>
      <c r="L106" s="30"/>
      <c r="M106" s="107">
        <v>79</v>
      </c>
    </row>
    <row r="107" spans="1:13" x14ac:dyDescent="0.3">
      <c r="A107" s="103" t="s">
        <v>772</v>
      </c>
      <c r="B107" s="108"/>
      <c r="C107" s="30"/>
      <c r="D107" s="107">
        <v>74</v>
      </c>
      <c r="E107" s="107">
        <v>146</v>
      </c>
      <c r="F107" s="30"/>
      <c r="G107" s="107">
        <v>140</v>
      </c>
      <c r="H107" s="30"/>
      <c r="I107" s="30"/>
      <c r="J107" s="30"/>
      <c r="K107" s="30"/>
      <c r="L107" s="30"/>
      <c r="M107" s="107">
        <v>265</v>
      </c>
    </row>
    <row r="108" spans="1:13" x14ac:dyDescent="0.3">
      <c r="A108" s="103" t="s">
        <v>766</v>
      </c>
      <c r="B108" s="108"/>
      <c r="C108" s="107">
        <v>381</v>
      </c>
      <c r="D108" s="107">
        <v>616</v>
      </c>
      <c r="E108" s="107">
        <v>101</v>
      </c>
      <c r="F108" s="30"/>
      <c r="G108" s="107">
        <v>115</v>
      </c>
      <c r="H108" s="30"/>
      <c r="I108" s="107">
        <v>190</v>
      </c>
      <c r="J108" s="107">
        <v>988</v>
      </c>
      <c r="K108" s="107"/>
      <c r="L108" s="30"/>
      <c r="M108" s="107">
        <v>1396</v>
      </c>
    </row>
    <row r="109" spans="1:13" x14ac:dyDescent="0.3">
      <c r="A109" s="103" t="s">
        <v>765</v>
      </c>
      <c r="B109" s="108"/>
      <c r="C109" s="107">
        <v>404</v>
      </c>
      <c r="D109" s="107">
        <v>479</v>
      </c>
      <c r="E109" s="107">
        <v>82</v>
      </c>
      <c r="F109" s="30"/>
      <c r="G109" s="107">
        <v>49</v>
      </c>
      <c r="H109" s="30"/>
      <c r="I109" s="107">
        <v>173</v>
      </c>
      <c r="J109" s="107">
        <v>407</v>
      </c>
      <c r="K109" s="107"/>
      <c r="L109" s="30"/>
      <c r="M109" s="107">
        <v>834</v>
      </c>
    </row>
    <row r="110" spans="1:13" x14ac:dyDescent="0.3">
      <c r="A110" s="103" t="s">
        <v>763</v>
      </c>
      <c r="B110" s="108"/>
      <c r="C110" s="107">
        <v>556</v>
      </c>
      <c r="D110" s="107">
        <v>619</v>
      </c>
      <c r="E110" s="107">
        <v>173</v>
      </c>
      <c r="F110" s="30"/>
      <c r="G110" s="107">
        <v>150</v>
      </c>
      <c r="H110" s="30"/>
      <c r="I110" s="107">
        <v>121</v>
      </c>
      <c r="J110" s="107">
        <v>574</v>
      </c>
      <c r="K110" s="107"/>
      <c r="L110" s="30"/>
      <c r="M110" s="107">
        <v>860</v>
      </c>
    </row>
    <row r="111" spans="1:13" x14ac:dyDescent="0.3">
      <c r="A111" s="103" t="s">
        <v>762</v>
      </c>
      <c r="B111" s="108"/>
      <c r="C111" s="107">
        <v>248</v>
      </c>
      <c r="D111" s="107">
        <v>129</v>
      </c>
      <c r="E111" s="30"/>
      <c r="F111" s="30"/>
      <c r="G111" s="30"/>
      <c r="H111" s="30"/>
      <c r="I111" s="30"/>
      <c r="J111" s="30"/>
      <c r="K111" s="30"/>
      <c r="L111" s="30"/>
      <c r="M111" s="107">
        <v>248</v>
      </c>
    </row>
    <row r="112" spans="1:13" x14ac:dyDescent="0.3">
      <c r="A112" s="103" t="s">
        <v>761</v>
      </c>
      <c r="B112" s="108"/>
      <c r="C112" s="30"/>
      <c r="D112" s="107">
        <v>20</v>
      </c>
      <c r="E112" s="30"/>
      <c r="F112" s="30"/>
      <c r="G112" s="30"/>
      <c r="H112" s="30"/>
      <c r="I112" s="30"/>
      <c r="J112" s="30"/>
      <c r="K112" s="30"/>
      <c r="L112" s="30"/>
      <c r="M112" s="107">
        <v>20</v>
      </c>
    </row>
    <row r="113" spans="1:13" x14ac:dyDescent="0.3">
      <c r="A113" s="103" t="s">
        <v>755</v>
      </c>
      <c r="B113" s="108"/>
      <c r="C113" s="30"/>
      <c r="D113" s="30"/>
      <c r="E113" s="30"/>
      <c r="F113" s="107">
        <v>4186</v>
      </c>
      <c r="G113" s="30"/>
      <c r="H113" s="30"/>
      <c r="I113" s="30"/>
      <c r="J113" s="30"/>
      <c r="K113" s="30"/>
      <c r="L113" s="30"/>
      <c r="M113" s="107">
        <v>4186</v>
      </c>
    </row>
    <row r="114" spans="1:13" x14ac:dyDescent="0.3">
      <c r="A114" s="103" t="s">
        <v>749</v>
      </c>
      <c r="B114" s="108"/>
      <c r="C114" s="30"/>
      <c r="D114" s="30"/>
      <c r="E114" s="107">
        <v>23</v>
      </c>
      <c r="F114" s="30"/>
      <c r="G114" s="30"/>
      <c r="H114" s="30"/>
      <c r="I114" s="30"/>
      <c r="J114" s="30"/>
      <c r="K114" s="30"/>
      <c r="L114" s="30"/>
      <c r="M114" s="107">
        <v>23</v>
      </c>
    </row>
    <row r="115" spans="1:13" x14ac:dyDescent="0.3">
      <c r="A115" s="103" t="s">
        <v>742</v>
      </c>
      <c r="B115" s="108"/>
      <c r="C115" s="30"/>
      <c r="D115" s="30"/>
      <c r="E115" s="30"/>
      <c r="F115" s="30"/>
      <c r="G115" s="30"/>
      <c r="H115" s="30"/>
      <c r="I115" s="107">
        <v>48</v>
      </c>
      <c r="J115" s="30"/>
      <c r="K115" s="30"/>
      <c r="L115" s="30"/>
      <c r="M115" s="107">
        <v>48</v>
      </c>
    </row>
    <row r="116" spans="1:13" x14ac:dyDescent="0.3">
      <c r="A116" s="103" t="s">
        <v>737</v>
      </c>
      <c r="B116" s="108"/>
      <c r="C116" s="107">
        <v>51</v>
      </c>
      <c r="D116" s="107">
        <v>22</v>
      </c>
      <c r="E116" s="107">
        <v>54</v>
      </c>
      <c r="F116" s="30"/>
      <c r="G116" s="30"/>
      <c r="H116" s="30"/>
      <c r="I116" s="30"/>
      <c r="J116" s="30"/>
      <c r="K116" s="30"/>
      <c r="L116" s="30"/>
      <c r="M116" s="107">
        <v>96</v>
      </c>
    </row>
    <row r="117" spans="1:13" x14ac:dyDescent="0.3">
      <c r="A117" s="103" t="s">
        <v>736</v>
      </c>
      <c r="B117" s="108"/>
      <c r="C117" s="107">
        <v>186</v>
      </c>
      <c r="D117" s="107">
        <v>253</v>
      </c>
      <c r="E117" s="107">
        <v>81</v>
      </c>
      <c r="F117" s="30"/>
      <c r="G117" s="107">
        <v>50</v>
      </c>
      <c r="H117" s="30"/>
      <c r="I117" s="107">
        <v>51</v>
      </c>
      <c r="J117" s="30"/>
      <c r="K117" s="30"/>
      <c r="L117" s="30"/>
      <c r="M117" s="107">
        <v>410</v>
      </c>
    </row>
    <row r="118" spans="1:13" x14ac:dyDescent="0.3">
      <c r="A118" s="103" t="s">
        <v>733</v>
      </c>
      <c r="B118" s="108"/>
      <c r="C118" s="107">
        <v>231</v>
      </c>
      <c r="D118" s="107">
        <v>449</v>
      </c>
      <c r="E118" s="107">
        <v>97</v>
      </c>
      <c r="F118" s="30"/>
      <c r="G118" s="107">
        <v>136</v>
      </c>
      <c r="H118" s="30"/>
      <c r="I118" s="107">
        <v>164</v>
      </c>
      <c r="J118" s="107">
        <v>369</v>
      </c>
      <c r="K118" s="107"/>
      <c r="L118" s="30"/>
      <c r="M118" s="107">
        <v>924</v>
      </c>
    </row>
    <row r="119" spans="1:13" x14ac:dyDescent="0.3">
      <c r="A119" s="103" t="s">
        <v>732</v>
      </c>
      <c r="B119" s="108"/>
      <c r="C119" s="107">
        <v>145</v>
      </c>
      <c r="D119" s="107">
        <v>162</v>
      </c>
      <c r="E119" s="107">
        <v>149</v>
      </c>
      <c r="F119" s="30"/>
      <c r="G119" s="107">
        <v>86</v>
      </c>
      <c r="H119" s="30"/>
      <c r="I119" s="107">
        <v>139</v>
      </c>
      <c r="J119" s="30"/>
      <c r="K119" s="30"/>
      <c r="L119" s="30"/>
      <c r="M119" s="107">
        <v>461</v>
      </c>
    </row>
    <row r="120" spans="1:13" x14ac:dyDescent="0.3">
      <c r="A120" s="103" t="s">
        <v>730</v>
      </c>
      <c r="B120" s="108"/>
      <c r="C120" s="107">
        <v>61</v>
      </c>
      <c r="D120" s="107">
        <v>46</v>
      </c>
      <c r="E120" s="107">
        <v>87</v>
      </c>
      <c r="F120" s="30"/>
      <c r="G120" s="30"/>
      <c r="H120" s="30"/>
      <c r="I120" s="30"/>
      <c r="J120" s="30"/>
      <c r="K120" s="30"/>
      <c r="L120" s="30"/>
      <c r="M120" s="107">
        <v>144</v>
      </c>
    </row>
    <row r="121" spans="1:13" x14ac:dyDescent="0.3">
      <c r="A121" s="103" t="s">
        <v>728</v>
      </c>
      <c r="B121" s="108"/>
      <c r="C121" s="107">
        <v>58</v>
      </c>
      <c r="D121" s="107">
        <v>25</v>
      </c>
      <c r="E121" s="107">
        <v>631</v>
      </c>
      <c r="F121" s="30"/>
      <c r="G121" s="107">
        <v>208</v>
      </c>
      <c r="H121" s="107">
        <v>834</v>
      </c>
      <c r="I121" s="107">
        <v>59</v>
      </c>
      <c r="J121" s="30"/>
      <c r="K121" s="30"/>
      <c r="L121" s="30"/>
      <c r="M121" s="107">
        <v>988</v>
      </c>
    </row>
    <row r="122" spans="1:13" x14ac:dyDescent="0.3">
      <c r="A122" s="103" t="s">
        <v>727</v>
      </c>
      <c r="B122" s="108"/>
      <c r="C122" s="107">
        <v>175</v>
      </c>
      <c r="D122" s="107">
        <v>223</v>
      </c>
      <c r="E122" s="107">
        <v>70</v>
      </c>
      <c r="F122" s="30"/>
      <c r="G122" s="30"/>
      <c r="H122" s="30"/>
      <c r="I122" s="107">
        <v>71</v>
      </c>
      <c r="J122" s="107">
        <v>121</v>
      </c>
      <c r="K122" s="107"/>
      <c r="L122" s="30"/>
      <c r="M122" s="107">
        <v>463</v>
      </c>
    </row>
  </sheetData>
  <sheetProtection algorithmName="SHA-512" hashValue="KIgEUkoHxl3cX+AJnBg/xC6PhGK9alXe4cP/5gm/pzBDf3YK3FYDxE6E+xnaKh4nLJv/hHrc7tCWsnz+Ia3lhw==" saltValue="Sbsg8QIzQatqe+PdBTtQiQ==" spinCount="100000" sheet="1" objects="1" scenarios="1"/>
  <mergeCells count="7">
    <mergeCell ref="B8:M8"/>
    <mergeCell ref="A1:M1"/>
    <mergeCell ref="A2:M2"/>
    <mergeCell ref="A3:M3"/>
    <mergeCell ref="A4:M4"/>
    <mergeCell ref="A5:M5"/>
    <mergeCell ref="A6:M6"/>
  </mergeCells>
  <pageMargins left="0.25" right="0.25" top="0.75" bottom="0.75" header="0.3" footer="0.3"/>
  <pageSetup scale="76" fitToHeight="100" orientation="portrait" r:id="rId1"/>
  <headerFooter>
    <oddFooter>Page &amp;P</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8A7C0-D411-4BFA-96FD-A7A15B45F37E}">
  <sheetPr>
    <pageSetUpPr fitToPage="1"/>
  </sheetPr>
  <dimension ref="A1:D20"/>
  <sheetViews>
    <sheetView workbookViewId="0">
      <selection activeCell="A2" sqref="A2"/>
    </sheetView>
  </sheetViews>
  <sheetFormatPr defaultRowHeight="14.4" x14ac:dyDescent="0.3"/>
  <cols>
    <col min="1" max="1" width="25.33203125" bestFit="1" customWidth="1"/>
    <col min="2" max="2" width="28.6640625" style="2" customWidth="1"/>
    <col min="3" max="3" width="28.6640625" customWidth="1"/>
    <col min="4" max="4" width="18.44140625" style="2" bestFit="1" customWidth="1"/>
  </cols>
  <sheetData>
    <row r="1" spans="1:4" ht="22.8" x14ac:dyDescent="0.4">
      <c r="A1" s="162" t="s">
        <v>1214</v>
      </c>
      <c r="B1" s="162"/>
      <c r="C1" s="162"/>
      <c r="D1" s="162"/>
    </row>
    <row r="2" spans="1:4" ht="22.8" x14ac:dyDescent="0.4">
      <c r="A2" s="162" t="s">
        <v>179</v>
      </c>
      <c r="B2" s="162"/>
      <c r="C2" s="162"/>
      <c r="D2" s="162"/>
    </row>
    <row r="3" spans="1:4" ht="22.8" x14ac:dyDescent="0.4">
      <c r="A3" s="162" t="s">
        <v>155</v>
      </c>
      <c r="B3" s="162"/>
      <c r="C3" s="162"/>
      <c r="D3" s="162"/>
    </row>
    <row r="4" spans="1:4" ht="22.8" x14ac:dyDescent="0.4">
      <c r="A4" s="162" t="s">
        <v>180</v>
      </c>
      <c r="B4" s="162"/>
      <c r="C4" s="162"/>
      <c r="D4" s="162"/>
    </row>
    <row r="5" spans="1:4" ht="22.8" x14ac:dyDescent="0.4">
      <c r="A5" s="162" t="s">
        <v>708</v>
      </c>
      <c r="B5" s="162"/>
      <c r="C5" s="162"/>
      <c r="D5" s="162"/>
    </row>
    <row r="7" spans="1:4" s="6" customFormat="1" ht="15.6" x14ac:dyDescent="0.3">
      <c r="A7" s="5" t="s">
        <v>181</v>
      </c>
      <c r="B7" s="5" t="s">
        <v>182</v>
      </c>
      <c r="C7" s="5" t="s">
        <v>183</v>
      </c>
      <c r="D7" s="5" t="s">
        <v>184</v>
      </c>
    </row>
    <row r="8" spans="1:4" ht="15" x14ac:dyDescent="0.3">
      <c r="A8" s="7" t="s">
        <v>186</v>
      </c>
      <c r="B8" s="7">
        <v>41739</v>
      </c>
      <c r="C8" s="8">
        <v>2229429707.9102569</v>
      </c>
      <c r="D8" s="8">
        <v>53413.58700280929</v>
      </c>
    </row>
    <row r="9" spans="1:4" ht="15" x14ac:dyDescent="0.3">
      <c r="A9" s="7" t="s">
        <v>187</v>
      </c>
      <c r="B9" s="7">
        <v>42488</v>
      </c>
      <c r="C9" s="8">
        <v>2333394171.2502823</v>
      </c>
      <c r="D9" s="8">
        <v>54918.898777308474</v>
      </c>
    </row>
    <row r="10" spans="1:4" ht="15" x14ac:dyDescent="0.3">
      <c r="A10" s="7" t="s">
        <v>188</v>
      </c>
      <c r="B10" s="7">
        <v>43643</v>
      </c>
      <c r="C10" s="8">
        <v>2580230556.2099848</v>
      </c>
      <c r="D10" s="8">
        <v>59121.292216620874</v>
      </c>
    </row>
    <row r="11" spans="1:4" ht="15" x14ac:dyDescent="0.3">
      <c r="A11" s="7" t="s">
        <v>189</v>
      </c>
      <c r="B11" s="7">
        <v>43941</v>
      </c>
      <c r="C11" s="8">
        <v>2728364546.6700172</v>
      </c>
      <c r="D11" s="8">
        <v>62091.544267768535</v>
      </c>
    </row>
    <row r="12" spans="1:4" ht="15" x14ac:dyDescent="0.3">
      <c r="A12" s="7" t="s">
        <v>682</v>
      </c>
      <c r="B12" s="7">
        <v>44172</v>
      </c>
      <c r="C12" s="8">
        <v>2559160717.9200172</v>
      </c>
      <c r="D12" s="8">
        <v>57936.265460473085</v>
      </c>
    </row>
    <row r="13" spans="1:4" ht="15" x14ac:dyDescent="0.3">
      <c r="A13" s="7" t="s">
        <v>709</v>
      </c>
      <c r="B13" s="7">
        <v>45775</v>
      </c>
      <c r="C13" s="8">
        <v>2700513948.4697156</v>
      </c>
      <c r="D13" s="8">
        <v>58995.389371266312</v>
      </c>
    </row>
    <row r="14" spans="1:4" ht="15.6" x14ac:dyDescent="0.3">
      <c r="A14" s="9"/>
      <c r="B14" s="10"/>
      <c r="C14" s="9"/>
      <c r="D14" s="10"/>
    </row>
    <row r="15" spans="1:4" ht="15.6" x14ac:dyDescent="0.3">
      <c r="A15" s="11" t="s">
        <v>1148</v>
      </c>
      <c r="B15" s="12">
        <f>(B13-B12)/B12</f>
        <v>3.628995743910169E-2</v>
      </c>
      <c r="C15" s="12">
        <f>(C13-C12)/C12</f>
        <v>5.523421392017324E-2</v>
      </c>
      <c r="D15" s="12">
        <f>(D13-D12)/D12</f>
        <v>1.8280845380270711E-2</v>
      </c>
    </row>
    <row r="16" spans="1:4" ht="15.6" x14ac:dyDescent="0.3">
      <c r="A16" s="9"/>
      <c r="B16" s="10"/>
      <c r="C16" s="9"/>
      <c r="D16" s="10"/>
    </row>
    <row r="17" spans="1:4" ht="15.6" x14ac:dyDescent="0.3">
      <c r="A17" s="11" t="s">
        <v>706</v>
      </c>
      <c r="B17" s="12">
        <f>((B11/B8)^(1/3)-1)</f>
        <v>1.7284979684435875E-2</v>
      </c>
      <c r="C17" s="12">
        <f t="shared" ref="C17:D17" si="0">((C11/C8)^(1/3)-1)</f>
        <v>6.9636476018116733E-2</v>
      </c>
      <c r="D17" s="12">
        <f t="shared" si="0"/>
        <v>5.1461977104901857E-2</v>
      </c>
    </row>
    <row r="18" spans="1:4" ht="15.6" x14ac:dyDescent="0.3">
      <c r="A18" s="11" t="s">
        <v>707</v>
      </c>
      <c r="B18" s="12">
        <f>((B13/B8)^(1/5)-1)</f>
        <v>1.8631876504195954E-2</v>
      </c>
      <c r="C18" s="12">
        <f>((C13/C8)^(1/5)-1)</f>
        <v>3.9083690496639845E-2</v>
      </c>
      <c r="D18" s="12">
        <f>((D13/D8)^(1/5)-1)</f>
        <v>2.0077728239402459E-2</v>
      </c>
    </row>
    <row r="19" spans="1:4" ht="15.6" x14ac:dyDescent="0.3">
      <c r="A19" s="11"/>
      <c r="B19" s="12"/>
      <c r="C19" s="12"/>
      <c r="D19" s="12"/>
    </row>
    <row r="20" spans="1:4" x14ac:dyDescent="0.3">
      <c r="A20" t="s">
        <v>234</v>
      </c>
    </row>
  </sheetData>
  <sheetProtection algorithmName="SHA-512" hashValue="D4/3BqI2medMmnCRFemfOagYXpobkTPJ3MpUL9K5smHzerBHkNkTA2wgsoJcv/FMVvQyQdi8Yj6qkFPh4y+zxA==" saltValue="m+gmmuZsAwMN1SDMB8772g==" spinCount="100000" sheet="1" objects="1" scenarios="1"/>
  <mergeCells count="5">
    <mergeCell ref="A1:D1"/>
    <mergeCell ref="A2:D2"/>
    <mergeCell ref="A3:D3"/>
    <mergeCell ref="A4:D4"/>
    <mergeCell ref="A5:D5"/>
  </mergeCells>
  <printOptions horizontalCentered="1"/>
  <pageMargins left="0.25" right="0.25" top="0.75" bottom="0.75" header="0.3" footer="0.3"/>
  <pageSetup fitToHeight="10" orientation="portrait" r:id="rId1"/>
  <headerFooter>
    <oddFooter>Page &amp;P</oddFoot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E5FCF-D0DB-45D5-A541-225FCB92140D}">
  <sheetPr>
    <pageSetUpPr fitToPage="1"/>
  </sheetPr>
  <dimension ref="A1:M19"/>
  <sheetViews>
    <sheetView workbookViewId="0">
      <selection activeCell="A2" sqref="A2"/>
    </sheetView>
  </sheetViews>
  <sheetFormatPr defaultRowHeight="14.4" x14ac:dyDescent="0.3"/>
  <cols>
    <col min="1" max="1" width="15.6640625" bestFit="1" customWidth="1"/>
    <col min="2" max="2" width="24.5546875" bestFit="1" customWidth="1"/>
    <col min="3" max="8" width="16.5546875" bestFit="1" customWidth="1"/>
    <col min="9" max="9" width="2.44140625" customWidth="1"/>
    <col min="10" max="10" width="9.88671875" bestFit="1" customWidth="1"/>
    <col min="11" max="13" width="11.5546875" bestFit="1" customWidth="1"/>
  </cols>
  <sheetData>
    <row r="1" spans="1:13" ht="22.95" customHeight="1" x14ac:dyDescent="0.4">
      <c r="A1" s="162" t="s">
        <v>1213</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155</v>
      </c>
      <c r="B3" s="162"/>
      <c r="C3" s="162"/>
      <c r="D3" s="162"/>
      <c r="E3" s="162"/>
      <c r="F3" s="162"/>
      <c r="G3" s="162"/>
      <c r="H3" s="162"/>
      <c r="I3" s="162"/>
      <c r="J3" s="162"/>
      <c r="K3" s="162"/>
      <c r="L3" s="162"/>
      <c r="M3" s="162"/>
    </row>
    <row r="4" spans="1:13" ht="22.95" customHeight="1" x14ac:dyDescent="0.4">
      <c r="A4" s="162" t="s">
        <v>192</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6" spans="1:13" ht="15.6" x14ac:dyDescent="0.3">
      <c r="A6" s="9"/>
      <c r="B6" s="9"/>
      <c r="C6" s="9"/>
      <c r="D6" s="9"/>
      <c r="E6" s="9"/>
      <c r="F6" s="9"/>
      <c r="G6" s="9"/>
      <c r="H6" s="9"/>
      <c r="I6" s="9"/>
      <c r="J6" s="9"/>
      <c r="K6" s="9"/>
      <c r="L6" s="9"/>
    </row>
    <row r="7" spans="1:13" ht="15.6" x14ac:dyDescent="0.3">
      <c r="A7" s="9"/>
      <c r="B7" s="9"/>
      <c r="C7" s="227" t="s">
        <v>193</v>
      </c>
      <c r="D7" s="228"/>
      <c r="E7" s="228"/>
      <c r="F7" s="228"/>
      <c r="G7" s="228"/>
      <c r="H7" s="229"/>
      <c r="I7" s="9"/>
      <c r="J7" s="148" t="s">
        <v>709</v>
      </c>
      <c r="K7" s="149" t="s">
        <v>710</v>
      </c>
      <c r="L7" s="149" t="s">
        <v>711</v>
      </c>
      <c r="M7" s="149" t="s">
        <v>712</v>
      </c>
    </row>
    <row r="8" spans="1:13" ht="15.6" x14ac:dyDescent="0.3">
      <c r="A8" s="146" t="s">
        <v>194</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63" t="s">
        <v>198</v>
      </c>
      <c r="B9" s="18" t="s">
        <v>201</v>
      </c>
      <c r="C9" s="19">
        <v>14710</v>
      </c>
      <c r="D9" s="19">
        <v>14802</v>
      </c>
      <c r="E9" s="19">
        <v>14956</v>
      </c>
      <c r="F9" s="19">
        <v>14906</v>
      </c>
      <c r="G9" s="19">
        <v>14790</v>
      </c>
      <c r="H9" s="19">
        <v>15148</v>
      </c>
      <c r="I9" s="20"/>
      <c r="J9" s="21">
        <f>H9/H$15</f>
        <v>0.33092299290005461</v>
      </c>
      <c r="K9" s="21">
        <f>(H9-G9)/G9</f>
        <v>2.4205544286680189E-2</v>
      </c>
      <c r="L9" s="21">
        <f>((F9/C9)^(1/3)-1)</f>
        <v>4.421841565753093E-3</v>
      </c>
      <c r="M9" s="21">
        <f>((H9/C9)^(1/5)-1)</f>
        <v>5.8854466707343178E-3</v>
      </c>
    </row>
    <row r="10" spans="1:13" ht="15.6" x14ac:dyDescent="0.3">
      <c r="A10" s="164"/>
      <c r="B10" s="18" t="s">
        <v>183</v>
      </c>
      <c r="C10" s="22">
        <v>817598950.71005869</v>
      </c>
      <c r="D10" s="22">
        <v>849128587.05001426</v>
      </c>
      <c r="E10" s="22">
        <v>931714271.66999292</v>
      </c>
      <c r="F10" s="22">
        <v>980283461.10999703</v>
      </c>
      <c r="G10" s="22">
        <v>908572255.00999987</v>
      </c>
      <c r="H10" s="22">
        <v>951669031.20999777</v>
      </c>
      <c r="I10" s="20"/>
      <c r="J10" s="21">
        <f>H10/H$16</f>
        <v>0.35240293120843658</v>
      </c>
      <c r="K10" s="21">
        <f t="shared" ref="K10:K17" si="0">(H10-G10)/G10</f>
        <v>4.7433515565059349E-2</v>
      </c>
      <c r="L10" s="21">
        <f t="shared" ref="L10:L17" si="1">((F10/C10)^(1/3)-1)</f>
        <v>6.2356917218013841E-2</v>
      </c>
      <c r="M10" s="21">
        <f t="shared" ref="M10:M17" si="2">((H10/C10)^(1/5)-1)</f>
        <v>3.0834920591187309E-2</v>
      </c>
    </row>
    <row r="11" spans="1:13" ht="15.6" x14ac:dyDescent="0.3">
      <c r="A11" s="164"/>
      <c r="B11" s="18" t="s">
        <v>184</v>
      </c>
      <c r="C11" s="22">
        <v>55581.165921825879</v>
      </c>
      <c r="D11" s="22">
        <v>57365.801043778833</v>
      </c>
      <c r="E11" s="22">
        <v>62297.022711285965</v>
      </c>
      <c r="F11" s="22">
        <v>65764.354025895416</v>
      </c>
      <c r="G11" s="22">
        <v>61431.525017579435</v>
      </c>
      <c r="H11" s="22">
        <v>62824.731397544085</v>
      </c>
      <c r="I11" s="20"/>
      <c r="J11" s="21"/>
      <c r="K11" s="21">
        <f t="shared" si="0"/>
        <v>2.2679013414789315E-2</v>
      </c>
      <c r="L11" s="21">
        <f t="shared" si="1"/>
        <v>5.768002372583636E-2</v>
      </c>
      <c r="M11" s="21">
        <f t="shared" si="2"/>
        <v>2.4803494277634286E-2</v>
      </c>
    </row>
    <row r="12" spans="1:13" ht="15.6" x14ac:dyDescent="0.3">
      <c r="A12" s="163" t="s">
        <v>199</v>
      </c>
      <c r="B12" s="18" t="s">
        <v>201</v>
      </c>
      <c r="C12" s="19">
        <v>27028</v>
      </c>
      <c r="D12" s="19">
        <v>27686</v>
      </c>
      <c r="E12" s="19">
        <v>28687</v>
      </c>
      <c r="F12" s="19">
        <v>29035</v>
      </c>
      <c r="G12" s="19">
        <v>29382</v>
      </c>
      <c r="H12" s="19">
        <v>30627</v>
      </c>
      <c r="I12" s="20"/>
      <c r="J12" s="21">
        <f>H12/H$15</f>
        <v>0.66907700709994533</v>
      </c>
      <c r="K12" s="21">
        <f t="shared" si="0"/>
        <v>4.2372881355932202E-2</v>
      </c>
      <c r="L12" s="21">
        <f t="shared" si="1"/>
        <v>2.4163529909878578E-2</v>
      </c>
      <c r="M12" s="21">
        <f t="shared" si="2"/>
        <v>2.5316885537244094E-2</v>
      </c>
    </row>
    <row r="13" spans="1:13" ht="15.6" x14ac:dyDescent="0.3">
      <c r="A13" s="164"/>
      <c r="B13" s="18" t="s">
        <v>183</v>
      </c>
      <c r="C13" s="22">
        <v>1411829413.0301535</v>
      </c>
      <c r="D13" s="22">
        <v>1484265584.2000558</v>
      </c>
      <c r="E13" s="22">
        <v>1648516284.5399764</v>
      </c>
      <c r="F13" s="22">
        <v>1748081085.5599918</v>
      </c>
      <c r="G13" s="22">
        <v>1650588462.9099963</v>
      </c>
      <c r="H13" s="22">
        <v>1748844917.2598827</v>
      </c>
      <c r="I13" s="20"/>
      <c r="J13" s="21">
        <f>H13/H$16</f>
        <v>0.64759706879162326</v>
      </c>
      <c r="K13" s="21">
        <f t="shared" si="0"/>
        <v>5.9528135908971373E-2</v>
      </c>
      <c r="L13" s="21">
        <f t="shared" si="1"/>
        <v>7.3807540710931319E-2</v>
      </c>
      <c r="M13" s="21">
        <f t="shared" si="2"/>
        <v>4.374357414003649E-2</v>
      </c>
    </row>
    <row r="14" spans="1:13" ht="15.6" x14ac:dyDescent="0.3">
      <c r="A14" s="164"/>
      <c r="B14" s="18" t="s">
        <v>184</v>
      </c>
      <c r="C14" s="22">
        <v>52235.807793035128</v>
      </c>
      <c r="D14" s="22">
        <v>53610.69075345141</v>
      </c>
      <c r="E14" s="22">
        <v>57465.621519851375</v>
      </c>
      <c r="F14" s="22">
        <v>60205.995714137825</v>
      </c>
      <c r="G14" s="22">
        <v>56176.858719964475</v>
      </c>
      <c r="H14" s="22">
        <v>57101.411083680498</v>
      </c>
      <c r="I14" s="20"/>
      <c r="J14" s="21"/>
      <c r="K14" s="21">
        <f t="shared" si="0"/>
        <v>1.6457886481777401E-2</v>
      </c>
      <c r="L14" s="21">
        <f t="shared" si="1"/>
        <v>4.8472738338399157E-2</v>
      </c>
      <c r="M14" s="21">
        <f t="shared" si="2"/>
        <v>1.7971701103056681E-2</v>
      </c>
    </row>
    <row r="15" spans="1:13" ht="15.6" x14ac:dyDescent="0.3">
      <c r="A15" s="165" t="s">
        <v>200</v>
      </c>
      <c r="B15" s="23" t="s">
        <v>201</v>
      </c>
      <c r="C15" s="24">
        <v>41738</v>
      </c>
      <c r="D15" s="24">
        <v>42488</v>
      </c>
      <c r="E15" s="24">
        <v>43643</v>
      </c>
      <c r="F15" s="24">
        <v>43941</v>
      </c>
      <c r="G15" s="24">
        <v>44172</v>
      </c>
      <c r="H15" s="24">
        <v>45775</v>
      </c>
      <c r="I15" s="20"/>
      <c r="J15" s="25"/>
      <c r="K15" s="26">
        <f t="shared" si="0"/>
        <v>3.628995743910169E-2</v>
      </c>
      <c r="L15" s="26">
        <f t="shared" si="1"/>
        <v>1.7293103990467129E-2</v>
      </c>
      <c r="M15" s="26">
        <f t="shared" si="2"/>
        <v>1.8636757534022497E-2</v>
      </c>
    </row>
    <row r="16" spans="1:13" ht="15.6" x14ac:dyDescent="0.3">
      <c r="A16" s="166"/>
      <c r="B16" s="23" t="s">
        <v>183</v>
      </c>
      <c r="C16" s="27">
        <v>2229428363.7402802</v>
      </c>
      <c r="D16" s="27">
        <v>2333394171.2502966</v>
      </c>
      <c r="E16" s="27">
        <v>2580230556.2099943</v>
      </c>
      <c r="F16" s="27">
        <v>2728364546.6700191</v>
      </c>
      <c r="G16" s="27">
        <v>2559160717.9200144</v>
      </c>
      <c r="H16" s="27">
        <v>2700513948.4697189</v>
      </c>
      <c r="I16" s="20"/>
      <c r="J16" s="25"/>
      <c r="K16" s="26">
        <f t="shared" si="0"/>
        <v>5.5234213920175725E-2</v>
      </c>
      <c r="L16" s="26">
        <f t="shared" si="1"/>
        <v>6.9636690986965899E-2</v>
      </c>
      <c r="M16" s="26">
        <f t="shared" si="2"/>
        <v>3.9083815793759857E-2</v>
      </c>
    </row>
    <row r="17" spans="1:13" ht="15.6" x14ac:dyDescent="0.3">
      <c r="A17" s="166"/>
      <c r="B17" s="23" t="s">
        <v>184</v>
      </c>
      <c r="C17" s="27">
        <v>53414.834533046145</v>
      </c>
      <c r="D17" s="27">
        <v>54918.898777308808</v>
      </c>
      <c r="E17" s="27">
        <v>59121.292216621092</v>
      </c>
      <c r="F17" s="27">
        <v>62091.544267768579</v>
      </c>
      <c r="G17" s="27">
        <v>57936.26546047302</v>
      </c>
      <c r="H17" s="27">
        <v>58995.389371266392</v>
      </c>
      <c r="I17" s="20"/>
      <c r="J17" s="25"/>
      <c r="K17" s="26">
        <f t="shared" si="0"/>
        <v>1.8280845380273244E-2</v>
      </c>
      <c r="L17" s="26">
        <f t="shared" si="1"/>
        <v>5.1453791233985635E-2</v>
      </c>
      <c r="M17" s="26">
        <f t="shared" si="2"/>
        <v>2.0072963309547998E-2</v>
      </c>
    </row>
    <row r="19" spans="1:13" x14ac:dyDescent="0.3">
      <c r="A19" t="s">
        <v>627</v>
      </c>
    </row>
  </sheetData>
  <sheetProtection algorithmName="SHA-512" hashValue="+H6mEiHXLQFHYCBHrKr3cRKTT332zAtT4VK0s6cGXNNAZMp3ZNKiuFQcxIG4Ly3RyCn6KEKJ3FEgILVCOxT+VQ==" saltValue="N5XYVKa444S76OhSnbqw7g==" spinCount="100000" sheet="1" objects="1" scenarios="1"/>
  <mergeCells count="9">
    <mergeCell ref="A9:A11"/>
    <mergeCell ref="A12:A14"/>
    <mergeCell ref="A15:A17"/>
    <mergeCell ref="A1:M1"/>
    <mergeCell ref="A2:M2"/>
    <mergeCell ref="A3:M3"/>
    <mergeCell ref="A4:M4"/>
    <mergeCell ref="A5:M5"/>
    <mergeCell ref="C7:H7"/>
  </mergeCells>
  <printOptions horizontalCentered="1"/>
  <pageMargins left="0.25" right="0.25" top="0.75" bottom="0.75" header="0.3" footer="0.3"/>
  <pageSetup scale="71" fitToHeight="10" orientation="landscape" r:id="rId1"/>
  <headerFooter>
    <oddFooter>Page &amp;P</oddFoot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BE9F5-4AB2-42F1-872F-6C1FEC192604}">
  <sheetPr>
    <pageSetUpPr fitToPage="1"/>
  </sheetPr>
  <dimension ref="A1:M25"/>
  <sheetViews>
    <sheetView workbookViewId="0">
      <selection activeCell="A2" sqref="A2"/>
    </sheetView>
  </sheetViews>
  <sheetFormatPr defaultRowHeight="14.4" x14ac:dyDescent="0.3"/>
  <cols>
    <col min="1" max="1" width="20.33203125" bestFit="1" customWidth="1"/>
    <col min="2" max="2" width="24.5546875"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1212</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155</v>
      </c>
      <c r="B3" s="162"/>
      <c r="C3" s="162"/>
      <c r="D3" s="162"/>
      <c r="E3" s="162"/>
      <c r="F3" s="162"/>
      <c r="G3" s="162"/>
      <c r="H3" s="162"/>
      <c r="I3" s="162"/>
      <c r="J3" s="162"/>
      <c r="K3" s="162"/>
      <c r="L3" s="162"/>
      <c r="M3" s="162"/>
    </row>
    <row r="4" spans="1:13" ht="22.95" customHeight="1" x14ac:dyDescent="0.4">
      <c r="A4" s="162" t="s">
        <v>204</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7" spans="1:13" ht="15.6" x14ac:dyDescent="0.3">
      <c r="A7" s="28"/>
      <c r="B7" s="28"/>
      <c r="C7" s="230" t="s">
        <v>181</v>
      </c>
      <c r="D7" s="231"/>
      <c r="E7" s="231"/>
      <c r="F7" s="231"/>
      <c r="G7" s="231"/>
      <c r="H7" s="232"/>
      <c r="J7" s="148" t="s">
        <v>709</v>
      </c>
      <c r="K7" s="149" t="s">
        <v>710</v>
      </c>
      <c r="L7" s="149" t="s">
        <v>711</v>
      </c>
      <c r="M7" s="149" t="s">
        <v>712</v>
      </c>
    </row>
    <row r="8" spans="1:13" ht="15.6" x14ac:dyDescent="0.3">
      <c r="A8" s="146" t="s">
        <v>205</v>
      </c>
      <c r="B8" s="146" t="s">
        <v>195</v>
      </c>
      <c r="C8" s="147" t="s">
        <v>186</v>
      </c>
      <c r="D8" s="147" t="s">
        <v>187</v>
      </c>
      <c r="E8" s="147" t="s">
        <v>188</v>
      </c>
      <c r="F8" s="147" t="s">
        <v>189</v>
      </c>
      <c r="G8" s="147" t="s">
        <v>682</v>
      </c>
      <c r="H8" s="147" t="s">
        <v>709</v>
      </c>
      <c r="J8" s="150" t="s">
        <v>196</v>
      </c>
      <c r="K8" s="150" t="s">
        <v>197</v>
      </c>
      <c r="L8" s="150" t="s">
        <v>685</v>
      </c>
      <c r="M8" s="150" t="s">
        <v>685</v>
      </c>
    </row>
    <row r="9" spans="1:13" ht="15" x14ac:dyDescent="0.3">
      <c r="A9" s="168" t="s">
        <v>206</v>
      </c>
      <c r="B9" s="18" t="s">
        <v>201</v>
      </c>
      <c r="C9" s="19">
        <v>17199</v>
      </c>
      <c r="D9" s="19">
        <v>17569</v>
      </c>
      <c r="E9" s="19">
        <v>18160</v>
      </c>
      <c r="F9" s="19">
        <v>18177</v>
      </c>
      <c r="G9" s="19">
        <v>18340</v>
      </c>
      <c r="H9" s="19">
        <v>19319</v>
      </c>
      <c r="I9" s="29"/>
      <c r="J9" s="21">
        <f>H9/H$21</f>
        <v>0.42204259967231023</v>
      </c>
      <c r="K9" s="21">
        <f>(H9-G9)/G9</f>
        <v>5.3380588876772085E-2</v>
      </c>
      <c r="L9" s="21">
        <f>((F9/C9)^(1/3)-1)</f>
        <v>1.8606250702729143E-2</v>
      </c>
      <c r="M9" s="21">
        <f>((H9/C9)^(1/5)-1)</f>
        <v>2.3519895891155551E-2</v>
      </c>
    </row>
    <row r="10" spans="1:13" ht="15" x14ac:dyDescent="0.3">
      <c r="A10" s="169"/>
      <c r="B10" s="18" t="s">
        <v>183</v>
      </c>
      <c r="C10" s="22">
        <v>189932315.35999286</v>
      </c>
      <c r="D10" s="22">
        <v>214948172.7500183</v>
      </c>
      <c r="E10" s="22">
        <v>275546478.69000256</v>
      </c>
      <c r="F10" s="22">
        <v>309387643.39000231</v>
      </c>
      <c r="G10" s="22">
        <v>314305737.41000086</v>
      </c>
      <c r="H10" s="22">
        <v>342446190.37000281</v>
      </c>
      <c r="I10" s="29"/>
      <c r="J10" s="21">
        <f>H10/H$22</f>
        <v>0.12680778433455409</v>
      </c>
      <c r="K10" s="21">
        <f t="shared" ref="K10:K23" si="0">(H10-G10)/G10</f>
        <v>8.9532100787882554E-2</v>
      </c>
      <c r="L10" s="21">
        <f t="shared" ref="L10:L23" si="1">((F10/C10)^(1/3)-1)</f>
        <v>0.17661586691886622</v>
      </c>
      <c r="M10" s="21">
        <f t="shared" ref="M10:M23" si="2">((H10/C10)^(1/5)-1)</f>
        <v>0.1251196129658847</v>
      </c>
    </row>
    <row r="11" spans="1:13" ht="15" x14ac:dyDescent="0.3">
      <c r="A11" s="169"/>
      <c r="B11" s="18" t="s">
        <v>184</v>
      </c>
      <c r="C11" s="22">
        <v>11043.218522006679</v>
      </c>
      <c r="D11" s="22">
        <v>12234.513788492133</v>
      </c>
      <c r="E11" s="22">
        <v>15173.264245044194</v>
      </c>
      <c r="F11" s="22">
        <v>17020.830906640385</v>
      </c>
      <c r="G11" s="22">
        <v>17137.71741603058</v>
      </c>
      <c r="H11" s="22">
        <v>17725.87558206961</v>
      </c>
      <c r="I11" s="29"/>
      <c r="J11" s="21"/>
      <c r="K11" s="21">
        <f t="shared" si="0"/>
        <v>3.4319515940253953E-2</v>
      </c>
      <c r="L11" s="21">
        <f t="shared" si="1"/>
        <v>0.15512335223461227</v>
      </c>
      <c r="M11" s="21">
        <f t="shared" si="2"/>
        <v>9.9265014273384855E-2</v>
      </c>
    </row>
    <row r="12" spans="1:13" ht="15" x14ac:dyDescent="0.3">
      <c r="A12" s="168" t="s">
        <v>207</v>
      </c>
      <c r="B12" s="18" t="s">
        <v>201</v>
      </c>
      <c r="C12" s="19">
        <v>14796</v>
      </c>
      <c r="D12" s="19">
        <v>15089</v>
      </c>
      <c r="E12" s="19">
        <v>15484</v>
      </c>
      <c r="F12" s="19">
        <v>15795</v>
      </c>
      <c r="G12" s="19">
        <v>16058</v>
      </c>
      <c r="H12" s="19">
        <v>16559</v>
      </c>
      <c r="I12" s="29"/>
      <c r="J12" s="21">
        <f>H12/H$21</f>
        <v>0.36174767886400871</v>
      </c>
      <c r="K12" s="21">
        <f t="shared" si="0"/>
        <v>3.1199402167144102E-2</v>
      </c>
      <c r="L12" s="21">
        <f t="shared" si="1"/>
        <v>2.2017743756685748E-2</v>
      </c>
      <c r="M12" s="21">
        <f t="shared" si="2"/>
        <v>2.2769943318966313E-2</v>
      </c>
    </row>
    <row r="13" spans="1:13" ht="15" x14ac:dyDescent="0.3">
      <c r="A13" s="169"/>
      <c r="B13" s="18" t="s">
        <v>183</v>
      </c>
      <c r="C13" s="22">
        <v>815525680.04007661</v>
      </c>
      <c r="D13" s="22">
        <v>851794907.84002948</v>
      </c>
      <c r="E13" s="22">
        <v>946776545.19999349</v>
      </c>
      <c r="F13" s="22">
        <v>995963619.51000082</v>
      </c>
      <c r="G13" s="22">
        <v>904109749.68999684</v>
      </c>
      <c r="H13" s="22">
        <v>965452053.26998675</v>
      </c>
      <c r="I13" s="29"/>
      <c r="J13" s="21">
        <f>H13/H$22</f>
        <v>0.35750678266893376</v>
      </c>
      <c r="K13" s="21">
        <f t="shared" si="0"/>
        <v>6.7848293419049063E-2</v>
      </c>
      <c r="L13" s="21">
        <f t="shared" si="1"/>
        <v>6.8895571887792162E-2</v>
      </c>
      <c r="M13" s="21">
        <f t="shared" si="2"/>
        <v>3.4328791616019982E-2</v>
      </c>
    </row>
    <row r="14" spans="1:13" ht="15" x14ac:dyDescent="0.3">
      <c r="A14" s="169"/>
      <c r="B14" s="18" t="s">
        <v>184</v>
      </c>
      <c r="C14" s="22">
        <v>55117.983241421774</v>
      </c>
      <c r="D14" s="22">
        <v>56451.382320897974</v>
      </c>
      <c r="E14" s="22">
        <v>61145.475665202372</v>
      </c>
      <c r="F14" s="22">
        <v>63055.626433048485</v>
      </c>
      <c r="G14" s="22">
        <v>56302.76184394052</v>
      </c>
      <c r="H14" s="22">
        <v>58303.765521467889</v>
      </c>
      <c r="I14" s="29"/>
      <c r="J14" s="21"/>
      <c r="K14" s="21">
        <f t="shared" si="0"/>
        <v>3.5540062547441867E-2</v>
      </c>
      <c r="L14" s="21">
        <f t="shared" si="1"/>
        <v>4.5867920021422481E-2</v>
      </c>
      <c r="M14" s="21">
        <f t="shared" si="2"/>
        <v>1.1301513475791447E-2</v>
      </c>
    </row>
    <row r="15" spans="1:13" ht="15" x14ac:dyDescent="0.3">
      <c r="A15" s="168" t="s">
        <v>208</v>
      </c>
      <c r="B15" s="18" t="s">
        <v>201</v>
      </c>
      <c r="C15" s="19">
        <v>8265</v>
      </c>
      <c r="D15" s="19">
        <v>8167</v>
      </c>
      <c r="E15" s="19">
        <v>8237</v>
      </c>
      <c r="F15" s="19">
        <v>8156</v>
      </c>
      <c r="G15" s="19">
        <v>7991</v>
      </c>
      <c r="H15" s="19">
        <v>7978</v>
      </c>
      <c r="I15" s="29"/>
      <c r="J15" s="21">
        <f>H15/H$21</f>
        <v>0.17428727471327143</v>
      </c>
      <c r="K15" s="21">
        <f t="shared" si="0"/>
        <v>-1.6268301839569516E-3</v>
      </c>
      <c r="L15" s="21">
        <f t="shared" si="1"/>
        <v>-4.4155156727859746E-3</v>
      </c>
      <c r="M15" s="21">
        <f t="shared" si="2"/>
        <v>-7.0434732049942106E-3</v>
      </c>
    </row>
    <row r="16" spans="1:13" ht="15" x14ac:dyDescent="0.3">
      <c r="A16" s="169"/>
      <c r="B16" s="18" t="s">
        <v>183</v>
      </c>
      <c r="C16" s="22">
        <v>862671768.21003294</v>
      </c>
      <c r="D16" s="22">
        <v>869756987.87000525</v>
      </c>
      <c r="E16" s="22">
        <v>920742154.009992</v>
      </c>
      <c r="F16" s="22">
        <v>944343977.39999676</v>
      </c>
      <c r="G16" s="22">
        <v>870747902.09999895</v>
      </c>
      <c r="H16" s="22">
        <v>886236651.99999106</v>
      </c>
      <c r="I16" s="29"/>
      <c r="J16" s="21">
        <f>H16/H$22</f>
        <v>0.32817332882216349</v>
      </c>
      <c r="K16" s="21">
        <f t="shared" si="0"/>
        <v>1.7787869327778569E-2</v>
      </c>
      <c r="L16" s="21">
        <f t="shared" si="1"/>
        <v>3.0611244337400256E-2</v>
      </c>
      <c r="M16" s="21">
        <f t="shared" si="2"/>
        <v>5.4044990771202617E-3</v>
      </c>
    </row>
    <row r="17" spans="1:13" ht="15" x14ac:dyDescent="0.3">
      <c r="A17" s="169"/>
      <c r="B17" s="18" t="s">
        <v>184</v>
      </c>
      <c r="C17" s="22">
        <v>104376.49948094772</v>
      </c>
      <c r="D17" s="22">
        <v>106496.50886127161</v>
      </c>
      <c r="E17" s="22">
        <v>111781.24972805537</v>
      </c>
      <c r="F17" s="22">
        <v>115785.1860470815</v>
      </c>
      <c r="G17" s="22">
        <v>108966.07459642085</v>
      </c>
      <c r="H17" s="22">
        <v>111085.06542993119</v>
      </c>
      <c r="I17" s="29"/>
      <c r="J17" s="30"/>
      <c r="K17" s="21">
        <f t="shared" si="0"/>
        <v>1.9446335397126809E-2</v>
      </c>
      <c r="L17" s="21">
        <f t="shared" si="1"/>
        <v>3.518210715573411E-2</v>
      </c>
      <c r="M17" s="21">
        <f t="shared" si="2"/>
        <v>1.2536271172206348E-2</v>
      </c>
    </row>
    <row r="18" spans="1:13" ht="15" x14ac:dyDescent="0.3">
      <c r="A18" s="168" t="s">
        <v>209</v>
      </c>
      <c r="B18" s="18" t="s">
        <v>201</v>
      </c>
      <c r="C18" s="19">
        <v>2853</v>
      </c>
      <c r="D18" s="19">
        <v>2988</v>
      </c>
      <c r="E18" s="19">
        <v>3126</v>
      </c>
      <c r="F18" s="19">
        <v>3257</v>
      </c>
      <c r="G18" s="19">
        <v>3317</v>
      </c>
      <c r="H18" s="19">
        <v>3517</v>
      </c>
      <c r="I18" s="29"/>
      <c r="J18" s="21">
        <f>H18/H$21</f>
        <v>7.6832332058984168E-2</v>
      </c>
      <c r="K18" s="21">
        <f t="shared" si="0"/>
        <v>6.0295447693699128E-2</v>
      </c>
      <c r="L18" s="21">
        <f t="shared" si="1"/>
        <v>4.5134046501272618E-2</v>
      </c>
      <c r="M18" s="21">
        <f t="shared" si="2"/>
        <v>4.2735403851555942E-2</v>
      </c>
    </row>
    <row r="19" spans="1:13" ht="15" x14ac:dyDescent="0.3">
      <c r="A19" s="169"/>
      <c r="B19" s="18" t="s">
        <v>183</v>
      </c>
      <c r="C19" s="22">
        <v>361299944.3000055</v>
      </c>
      <c r="D19" s="22">
        <v>396894102.79000139</v>
      </c>
      <c r="E19" s="22">
        <v>437165378.30999911</v>
      </c>
      <c r="F19" s="22">
        <v>478669306.36999911</v>
      </c>
      <c r="G19" s="22">
        <v>469997328.72000146</v>
      </c>
      <c r="H19" s="22">
        <v>506379052.82999796</v>
      </c>
      <c r="I19" s="29"/>
      <c r="J19" s="21">
        <f>H19/H$22</f>
        <v>0.18751210417444605</v>
      </c>
      <c r="K19" s="21">
        <f t="shared" si="0"/>
        <v>7.7408363594489119E-2</v>
      </c>
      <c r="L19" s="21">
        <f t="shared" si="1"/>
        <v>9.8303991302978178E-2</v>
      </c>
      <c r="M19" s="21">
        <f t="shared" si="2"/>
        <v>6.9846739629078947E-2</v>
      </c>
    </row>
    <row r="20" spans="1:13" ht="15" x14ac:dyDescent="0.3">
      <c r="A20" s="169"/>
      <c r="B20" s="18" t="s">
        <v>184</v>
      </c>
      <c r="C20" s="22">
        <v>126638.60648440431</v>
      </c>
      <c r="D20" s="22">
        <v>132829.35167001386</v>
      </c>
      <c r="E20" s="22">
        <v>139848.16964491335</v>
      </c>
      <c r="F20" s="22">
        <v>146966.32065397577</v>
      </c>
      <c r="G20" s="22">
        <v>141693.49675007581</v>
      </c>
      <c r="H20" s="22">
        <v>143980.39602786407</v>
      </c>
      <c r="I20" s="29"/>
      <c r="J20" s="30"/>
      <c r="K20" s="21">
        <f t="shared" si="0"/>
        <v>1.613976174094979E-2</v>
      </c>
      <c r="L20" s="21">
        <f t="shared" si="1"/>
        <v>5.0873804159092373E-2</v>
      </c>
      <c r="M20" s="21">
        <f t="shared" si="2"/>
        <v>2.6000206454467545E-2</v>
      </c>
    </row>
    <row r="21" spans="1:13" s="33" customFormat="1" ht="15.6" x14ac:dyDescent="0.3">
      <c r="A21" s="170" t="s">
        <v>210</v>
      </c>
      <c r="B21" s="23" t="s">
        <v>201</v>
      </c>
      <c r="C21" s="24">
        <v>41739</v>
      </c>
      <c r="D21" s="24">
        <v>42488</v>
      </c>
      <c r="E21" s="24">
        <v>43643</v>
      </c>
      <c r="F21" s="24">
        <v>43941</v>
      </c>
      <c r="G21" s="24">
        <v>44172</v>
      </c>
      <c r="H21" s="24">
        <v>45775</v>
      </c>
      <c r="I21" s="31"/>
      <c r="J21" s="32"/>
      <c r="K21" s="26">
        <f t="shared" si="0"/>
        <v>3.628995743910169E-2</v>
      </c>
      <c r="L21" s="26">
        <f t="shared" si="1"/>
        <v>1.7284979684435875E-2</v>
      </c>
      <c r="M21" s="26">
        <f t="shared" si="2"/>
        <v>1.8631876504195954E-2</v>
      </c>
    </row>
    <row r="22" spans="1:13" s="33" customFormat="1" ht="15.6" x14ac:dyDescent="0.3">
      <c r="A22" s="171"/>
      <c r="B22" s="23" t="s">
        <v>183</v>
      </c>
      <c r="C22" s="27">
        <v>2229429707.9102569</v>
      </c>
      <c r="D22" s="27">
        <v>2333394171.2502823</v>
      </c>
      <c r="E22" s="27">
        <v>2580230556.2099848</v>
      </c>
      <c r="F22" s="27">
        <v>2728364546.6700172</v>
      </c>
      <c r="G22" s="27">
        <v>2559160717.9200172</v>
      </c>
      <c r="H22" s="27">
        <v>2700513948.4697156</v>
      </c>
      <c r="I22" s="31"/>
      <c r="J22" s="32"/>
      <c r="K22" s="26">
        <f t="shared" si="0"/>
        <v>5.523421392017324E-2</v>
      </c>
      <c r="L22" s="26">
        <f t="shared" si="1"/>
        <v>6.9636476018116733E-2</v>
      </c>
      <c r="M22" s="26">
        <f t="shared" si="2"/>
        <v>3.9083690496639845E-2</v>
      </c>
    </row>
    <row r="23" spans="1:13" s="33" customFormat="1" ht="15.6" x14ac:dyDescent="0.3">
      <c r="A23" s="171"/>
      <c r="B23" s="23" t="s">
        <v>184</v>
      </c>
      <c r="C23" s="27">
        <v>53413.58700280929</v>
      </c>
      <c r="D23" s="27">
        <v>54918.898777308474</v>
      </c>
      <c r="E23" s="27">
        <v>59121.292216620874</v>
      </c>
      <c r="F23" s="27">
        <v>62091.544267768535</v>
      </c>
      <c r="G23" s="27">
        <v>57936.265460473085</v>
      </c>
      <c r="H23" s="27">
        <v>58995.389371266312</v>
      </c>
      <c r="I23" s="31"/>
      <c r="J23" s="32"/>
      <c r="K23" s="26">
        <f t="shared" si="0"/>
        <v>1.8280845380270711E-2</v>
      </c>
      <c r="L23" s="26">
        <f t="shared" si="1"/>
        <v>5.1461977104901857E-2</v>
      </c>
      <c r="M23" s="26">
        <f t="shared" si="2"/>
        <v>2.0077728239402459E-2</v>
      </c>
    </row>
    <row r="25" spans="1:13" x14ac:dyDescent="0.3">
      <c r="A25" t="s">
        <v>234</v>
      </c>
    </row>
  </sheetData>
  <sheetProtection algorithmName="SHA-512" hashValue="WzwqZ16KI+fAYmpWNgB61nnx7sdZeacTDztgUrs7KnrSMqZW8vZB9W8JU/TeAeW+qNwmskZ3WKTPObuXVHTlDg==" saltValue="ZYQ/BqgzvcN1V1h9S5TcrQ==" spinCount="100000" sheet="1" objects="1" scenarios="1"/>
  <mergeCells count="11">
    <mergeCell ref="A9:A11"/>
    <mergeCell ref="A12:A14"/>
    <mergeCell ref="A15:A17"/>
    <mergeCell ref="A18:A20"/>
    <mergeCell ref="A21:A23"/>
    <mergeCell ref="C7:H7"/>
    <mergeCell ref="A1:M1"/>
    <mergeCell ref="A2:M2"/>
    <mergeCell ref="A3:M3"/>
    <mergeCell ref="A4:M4"/>
    <mergeCell ref="A5:M5"/>
  </mergeCells>
  <printOptions horizontalCentered="1"/>
  <pageMargins left="0.25" right="0.25" top="0.75" bottom="0.75" header="0.3" footer="0.3"/>
  <pageSetup scale="70" fitToHeight="10" orientation="landscape" r:id="rId1"/>
  <headerFooter>
    <oddFooter>Page &amp;P</oddFoot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493AB-E5E7-4A49-B5D2-891A17CD11D8}">
  <sheetPr>
    <pageSetUpPr fitToPage="1"/>
  </sheetPr>
  <dimension ref="A1:M46"/>
  <sheetViews>
    <sheetView workbookViewId="0">
      <selection activeCell="A2" sqref="A2"/>
    </sheetView>
  </sheetViews>
  <sheetFormatPr defaultRowHeight="14.4" x14ac:dyDescent="0.3"/>
  <cols>
    <col min="1" max="1" width="29" customWidth="1"/>
    <col min="2" max="2" width="24.5546875" bestFit="1" customWidth="1"/>
    <col min="3" max="8" width="16.5546875" bestFit="1" customWidth="1"/>
    <col min="9" max="9" width="1.6640625" customWidth="1"/>
    <col min="10" max="10" width="9.88671875" bestFit="1" customWidth="1"/>
    <col min="11" max="13" width="11.5546875" bestFit="1" customWidth="1"/>
  </cols>
  <sheetData>
    <row r="1" spans="1:13" ht="22.8" x14ac:dyDescent="0.4">
      <c r="A1" s="162" t="s">
        <v>1211</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155</v>
      </c>
      <c r="B3" s="162"/>
      <c r="C3" s="162"/>
      <c r="D3" s="162"/>
      <c r="E3" s="162"/>
      <c r="F3" s="162"/>
      <c r="G3" s="162"/>
      <c r="H3" s="162"/>
      <c r="I3" s="162"/>
      <c r="J3" s="162"/>
      <c r="K3" s="162"/>
      <c r="L3" s="162"/>
      <c r="M3" s="162"/>
    </row>
    <row r="4" spans="1:13" ht="22.8" x14ac:dyDescent="0.4">
      <c r="A4" s="162" t="s">
        <v>212</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213</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74" t="s">
        <v>214</v>
      </c>
      <c r="B9" s="18" t="s">
        <v>201</v>
      </c>
      <c r="C9" s="19">
        <v>7806</v>
      </c>
      <c r="D9" s="19">
        <v>8330</v>
      </c>
      <c r="E9" s="19">
        <v>9017</v>
      </c>
      <c r="F9" s="19">
        <v>9579</v>
      </c>
      <c r="G9" s="19">
        <v>10137</v>
      </c>
      <c r="H9" s="19">
        <v>10757</v>
      </c>
      <c r="I9" s="20"/>
      <c r="J9" s="21">
        <f>H9/H$42</f>
        <v>0.234997269251775</v>
      </c>
      <c r="K9" s="21">
        <f>(H9-G9)/G9</f>
        <v>6.1162079510703363E-2</v>
      </c>
      <c r="L9" s="21">
        <f>((F9/C9)^(1/3)-1)</f>
        <v>7.060814255452752E-2</v>
      </c>
      <c r="M9" s="21">
        <f>((H9/C9)^(1/5)-1)</f>
        <v>6.6233993057527529E-2</v>
      </c>
    </row>
    <row r="10" spans="1:13" ht="15.6" x14ac:dyDescent="0.3">
      <c r="A10" s="175"/>
      <c r="B10" s="18" t="s">
        <v>183</v>
      </c>
      <c r="C10" s="22">
        <v>253127134.32000151</v>
      </c>
      <c r="D10" s="22">
        <v>285033280.72001582</v>
      </c>
      <c r="E10" s="22">
        <v>352383883.86000091</v>
      </c>
      <c r="F10" s="22">
        <v>395621262.00000024</v>
      </c>
      <c r="G10" s="22">
        <v>387103399.69000095</v>
      </c>
      <c r="H10" s="22">
        <v>434809909.29999936</v>
      </c>
      <c r="I10" s="20"/>
      <c r="J10" s="21">
        <f>H10/H$43</f>
        <v>0.16101005867656804</v>
      </c>
      <c r="K10" s="21">
        <f t="shared" ref="K10:K44" si="0">(H10-G10)/G10</f>
        <v>0.12323970713820286</v>
      </c>
      <c r="L10" s="21">
        <f t="shared" ref="L10:L44" si="1">((F10/C10)^(1/3)-1)</f>
        <v>0.16050488749811631</v>
      </c>
      <c r="M10" s="21">
        <f t="shared" ref="M10:M44" si="2">((H10/C10)^(1/5)-1)</f>
        <v>0.11427438262764888</v>
      </c>
    </row>
    <row r="11" spans="1:13" ht="15.6" x14ac:dyDescent="0.3">
      <c r="A11" s="175"/>
      <c r="B11" s="18" t="s">
        <v>184</v>
      </c>
      <c r="C11" s="22">
        <v>32427.252667179288</v>
      </c>
      <c r="D11" s="22">
        <v>34217.680758705385</v>
      </c>
      <c r="E11" s="22">
        <v>39079.947195297871</v>
      </c>
      <c r="F11" s="22">
        <v>41300.893830253706</v>
      </c>
      <c r="G11" s="22">
        <v>38187.175662424874</v>
      </c>
      <c r="H11" s="22">
        <v>40421.112698707759</v>
      </c>
      <c r="I11" s="20"/>
      <c r="J11" s="35"/>
      <c r="K11" s="21">
        <f t="shared" si="0"/>
        <v>5.8499666380957764E-2</v>
      </c>
      <c r="L11" s="21">
        <f t="shared" si="1"/>
        <v>8.3967925677354227E-2</v>
      </c>
      <c r="M11" s="21">
        <f t="shared" si="2"/>
        <v>4.5056141412600281E-2</v>
      </c>
    </row>
    <row r="12" spans="1:13" ht="15.6" x14ac:dyDescent="0.3">
      <c r="A12" s="174" t="s">
        <v>215</v>
      </c>
      <c r="B12" s="18" t="s">
        <v>201</v>
      </c>
      <c r="C12" s="19">
        <v>1005</v>
      </c>
      <c r="D12" s="19">
        <v>1020</v>
      </c>
      <c r="E12" s="19">
        <v>1030</v>
      </c>
      <c r="F12" s="19">
        <v>1034</v>
      </c>
      <c r="G12" s="19">
        <v>1019</v>
      </c>
      <c r="H12" s="19">
        <v>1020</v>
      </c>
      <c r="I12" s="20"/>
      <c r="J12" s="21">
        <f>H12/H$42</f>
        <v>2.2282905516111416E-2</v>
      </c>
      <c r="K12" s="21">
        <f t="shared" si="0"/>
        <v>9.813542688910696E-4</v>
      </c>
      <c r="L12" s="21">
        <f t="shared" si="1"/>
        <v>9.5275120303643934E-3</v>
      </c>
      <c r="M12" s="21">
        <f t="shared" si="2"/>
        <v>2.9674112311983691E-3</v>
      </c>
    </row>
    <row r="13" spans="1:13" ht="15.6" x14ac:dyDescent="0.3">
      <c r="A13" s="175"/>
      <c r="B13" s="18" t="s">
        <v>183</v>
      </c>
      <c r="C13" s="22">
        <v>50581491.719999738</v>
      </c>
      <c r="D13" s="22">
        <v>52806804.159999937</v>
      </c>
      <c r="E13" s="22">
        <v>59249295.260000035</v>
      </c>
      <c r="F13" s="22">
        <v>63758038.590000018</v>
      </c>
      <c r="G13" s="22">
        <v>60427510.240000032</v>
      </c>
      <c r="H13" s="22">
        <v>63722364.699999943</v>
      </c>
      <c r="I13" s="20"/>
      <c r="J13" s="21">
        <f>H13/H$43</f>
        <v>2.3596384212756658E-2</v>
      </c>
      <c r="K13" s="21">
        <f t="shared" si="0"/>
        <v>5.4525735826509041E-2</v>
      </c>
      <c r="L13" s="21">
        <f t="shared" si="1"/>
        <v>8.0225532986368364E-2</v>
      </c>
      <c r="M13" s="21">
        <f t="shared" si="2"/>
        <v>4.7273345102502029E-2</v>
      </c>
    </row>
    <row r="14" spans="1:13" ht="15.6" x14ac:dyDescent="0.3">
      <c r="A14" s="175"/>
      <c r="B14" s="18" t="s">
        <v>184</v>
      </c>
      <c r="C14" s="22">
        <v>50329.842507462425</v>
      </c>
      <c r="D14" s="22">
        <v>51771.376627450918</v>
      </c>
      <c r="E14" s="22">
        <v>57523.587631067996</v>
      </c>
      <c r="F14" s="22">
        <v>61661.546025145086</v>
      </c>
      <c r="G14" s="22">
        <v>59300.795132482861</v>
      </c>
      <c r="H14" s="22">
        <v>62472.906568627397</v>
      </c>
      <c r="I14" s="20"/>
      <c r="J14" s="35"/>
      <c r="K14" s="21">
        <f t="shared" si="0"/>
        <v>5.3491887065894778E-2</v>
      </c>
      <c r="L14" s="21">
        <f t="shared" si="1"/>
        <v>7.0030801650780017E-2</v>
      </c>
      <c r="M14" s="21">
        <f t="shared" si="2"/>
        <v>4.41748489284568E-2</v>
      </c>
    </row>
    <row r="15" spans="1:13" ht="15.6" x14ac:dyDescent="0.3">
      <c r="A15" s="174" t="s">
        <v>216</v>
      </c>
      <c r="B15" s="18" t="s">
        <v>201</v>
      </c>
      <c r="C15" s="19">
        <v>178</v>
      </c>
      <c r="D15" s="19">
        <v>182</v>
      </c>
      <c r="E15" s="19">
        <v>196</v>
      </c>
      <c r="F15" s="19">
        <v>204</v>
      </c>
      <c r="G15" s="19">
        <v>200</v>
      </c>
      <c r="H15" s="19">
        <v>207</v>
      </c>
      <c r="I15" s="20"/>
      <c r="J15" s="21">
        <f>H15/H$42</f>
        <v>4.5221190606226109E-3</v>
      </c>
      <c r="K15" s="21">
        <f t="shared" si="0"/>
        <v>3.5000000000000003E-2</v>
      </c>
      <c r="L15" s="21">
        <f t="shared" si="1"/>
        <v>4.6493949447643512E-2</v>
      </c>
      <c r="M15" s="21">
        <f t="shared" si="2"/>
        <v>3.0647297053421951E-2</v>
      </c>
    </row>
    <row r="16" spans="1:13" ht="15.6" x14ac:dyDescent="0.3">
      <c r="A16" s="175"/>
      <c r="B16" s="18" t="s">
        <v>183</v>
      </c>
      <c r="C16" s="22">
        <v>6068121.77000002</v>
      </c>
      <c r="D16" s="22">
        <v>7318381.4300000072</v>
      </c>
      <c r="E16" s="22">
        <v>9015529.2599999979</v>
      </c>
      <c r="F16" s="22">
        <v>9602673.839999998</v>
      </c>
      <c r="G16" s="22">
        <v>9204386.9600000009</v>
      </c>
      <c r="H16" s="22">
        <v>9932628.3599999938</v>
      </c>
      <c r="I16" s="20"/>
      <c r="J16" s="21">
        <f>H16/H$43</f>
        <v>3.6780511226866494E-3</v>
      </c>
      <c r="K16" s="21">
        <f t="shared" si="0"/>
        <v>7.9118946559368991E-2</v>
      </c>
      <c r="L16" s="21">
        <f t="shared" si="1"/>
        <v>0.16532204848054599</v>
      </c>
      <c r="M16" s="21">
        <f t="shared" si="2"/>
        <v>0.10357532073345066</v>
      </c>
    </row>
    <row r="17" spans="1:13" ht="15.6" x14ac:dyDescent="0.3">
      <c r="A17" s="175"/>
      <c r="B17" s="18" t="s">
        <v>184</v>
      </c>
      <c r="C17" s="22">
        <v>34090.571741573149</v>
      </c>
      <c r="D17" s="22">
        <v>40210.886978022019</v>
      </c>
      <c r="E17" s="22">
        <v>45997.598265306115</v>
      </c>
      <c r="F17" s="22">
        <v>47071.930588235286</v>
      </c>
      <c r="G17" s="22">
        <v>46021.934800000003</v>
      </c>
      <c r="H17" s="22">
        <v>47983.711884057942</v>
      </c>
      <c r="I17" s="20"/>
      <c r="J17" s="35"/>
      <c r="K17" s="21">
        <f t="shared" si="0"/>
        <v>4.2627001506636779E-2</v>
      </c>
      <c r="L17" s="21">
        <f t="shared" si="1"/>
        <v>0.11354876833795524</v>
      </c>
      <c r="M17" s="21">
        <f t="shared" si="2"/>
        <v>7.0759438159423649E-2</v>
      </c>
    </row>
    <row r="18" spans="1:13" ht="15.6" x14ac:dyDescent="0.3">
      <c r="A18" s="174" t="s">
        <v>217</v>
      </c>
      <c r="B18" s="18" t="s">
        <v>201</v>
      </c>
      <c r="C18" s="19">
        <v>14269</v>
      </c>
      <c r="D18" s="19">
        <v>14219</v>
      </c>
      <c r="E18" s="19">
        <v>14280</v>
      </c>
      <c r="F18" s="19">
        <v>14262</v>
      </c>
      <c r="G18" s="19">
        <v>14251</v>
      </c>
      <c r="H18" s="19">
        <v>14250</v>
      </c>
      <c r="I18" s="20"/>
      <c r="J18" s="21">
        <f>H18/H$42</f>
        <v>0.31130529765155651</v>
      </c>
      <c r="K18" s="21">
        <f t="shared" si="0"/>
        <v>-7.0170514349870191E-5</v>
      </c>
      <c r="L18" s="21">
        <f t="shared" si="1"/>
        <v>-1.6355140478596653E-4</v>
      </c>
      <c r="M18" s="21">
        <f t="shared" si="2"/>
        <v>-2.6645354170362623E-4</v>
      </c>
    </row>
    <row r="19" spans="1:13" ht="15.6" x14ac:dyDescent="0.3">
      <c r="A19" s="175"/>
      <c r="B19" s="18" t="s">
        <v>183</v>
      </c>
      <c r="C19" s="22">
        <v>789591315.14011264</v>
      </c>
      <c r="D19" s="22">
        <v>831691028.55003953</v>
      </c>
      <c r="E19" s="22">
        <v>924084042.19998574</v>
      </c>
      <c r="F19" s="22">
        <v>977448463.67999446</v>
      </c>
      <c r="G19" s="22">
        <v>920700358.85999835</v>
      </c>
      <c r="H19" s="22">
        <v>971569047.59998822</v>
      </c>
      <c r="I19" s="20"/>
      <c r="J19" s="21">
        <f>H19/H$43</f>
        <v>0.35977190495555172</v>
      </c>
      <c r="K19" s="21">
        <f t="shared" si="0"/>
        <v>5.524999338870136E-2</v>
      </c>
      <c r="L19" s="21">
        <f t="shared" si="1"/>
        <v>7.3735145110287004E-2</v>
      </c>
      <c r="M19" s="21">
        <f t="shared" si="2"/>
        <v>4.2351658015355786E-2</v>
      </c>
    </row>
    <row r="20" spans="1:13" ht="15.6" x14ac:dyDescent="0.3">
      <c r="A20" s="175"/>
      <c r="B20" s="18" t="s">
        <v>184</v>
      </c>
      <c r="C20" s="22">
        <v>55336.135338153523</v>
      </c>
      <c r="D20" s="22">
        <v>58491.527431608381</v>
      </c>
      <c r="E20" s="22">
        <v>64711.76766106343</v>
      </c>
      <c r="F20" s="22">
        <v>68535.160824568389</v>
      </c>
      <c r="G20" s="22">
        <v>64606.017743316144</v>
      </c>
      <c r="H20" s="22">
        <v>68180.284042104438</v>
      </c>
      <c r="I20" s="20"/>
      <c r="J20" s="35"/>
      <c r="K20" s="21">
        <f t="shared" si="0"/>
        <v>5.5324046019816352E-2</v>
      </c>
      <c r="L20" s="21">
        <f t="shared" si="1"/>
        <v>7.3910784727743817E-2</v>
      </c>
      <c r="M20" s="21">
        <f t="shared" si="2"/>
        <v>4.262947033040998E-2</v>
      </c>
    </row>
    <row r="21" spans="1:13" ht="15.6" x14ac:dyDescent="0.3">
      <c r="A21" s="174" t="s">
        <v>218</v>
      </c>
      <c r="B21" s="18" t="s">
        <v>201</v>
      </c>
      <c r="C21" s="19">
        <v>4653</v>
      </c>
      <c r="D21" s="19">
        <v>4957</v>
      </c>
      <c r="E21" s="19">
        <v>5379</v>
      </c>
      <c r="F21" s="19">
        <v>5669</v>
      </c>
      <c r="G21" s="19">
        <v>5863</v>
      </c>
      <c r="H21" s="19">
        <v>6075</v>
      </c>
      <c r="I21" s="20"/>
      <c r="J21" s="21">
        <f>H21/H$42</f>
        <v>0.13271436373566356</v>
      </c>
      <c r="K21" s="21">
        <f t="shared" si="0"/>
        <v>3.6158962988231284E-2</v>
      </c>
      <c r="L21" s="21">
        <f t="shared" si="1"/>
        <v>6.8048894467362731E-2</v>
      </c>
      <c r="M21" s="21">
        <f t="shared" si="2"/>
        <v>5.4781844702187721E-2</v>
      </c>
    </row>
    <row r="22" spans="1:13" ht="15.6" x14ac:dyDescent="0.3">
      <c r="A22" s="175"/>
      <c r="B22" s="18" t="s">
        <v>183</v>
      </c>
      <c r="C22" s="22">
        <v>279075248.74000388</v>
      </c>
      <c r="D22" s="22">
        <v>301069220.28001052</v>
      </c>
      <c r="E22" s="22">
        <v>341737485.16000086</v>
      </c>
      <c r="F22" s="22">
        <v>370275036.48999977</v>
      </c>
      <c r="G22" s="22">
        <v>357667868.42000073</v>
      </c>
      <c r="H22" s="22">
        <v>388402195.67999834</v>
      </c>
      <c r="I22" s="20"/>
      <c r="J22" s="21">
        <f>H22/H$43</f>
        <v>0.14382528773831807</v>
      </c>
      <c r="K22" s="21">
        <f t="shared" si="0"/>
        <v>8.5929796813358217E-2</v>
      </c>
      <c r="L22" s="21">
        <f t="shared" si="1"/>
        <v>9.8839774145497605E-2</v>
      </c>
      <c r="M22" s="21">
        <f t="shared" si="2"/>
        <v>6.8346351442681197E-2</v>
      </c>
    </row>
    <row r="23" spans="1:13" ht="15.6" x14ac:dyDescent="0.3">
      <c r="A23" s="175"/>
      <c r="B23" s="18" t="s">
        <v>184</v>
      </c>
      <c r="C23" s="22">
        <v>59977.487371589057</v>
      </c>
      <c r="D23" s="22">
        <v>60736.175162398737</v>
      </c>
      <c r="E23" s="22">
        <v>63531.78753671702</v>
      </c>
      <c r="F23" s="22">
        <v>65315.758774034184</v>
      </c>
      <c r="G23" s="22">
        <v>61004.241586218785</v>
      </c>
      <c r="H23" s="22">
        <v>63934.517807407137</v>
      </c>
      <c r="I23" s="20"/>
      <c r="J23" s="35"/>
      <c r="K23" s="21">
        <f t="shared" si="0"/>
        <v>4.8033975097402398E-2</v>
      </c>
      <c r="L23" s="21">
        <f t="shared" si="1"/>
        <v>2.8829091849292388E-2</v>
      </c>
      <c r="M23" s="21">
        <f t="shared" si="2"/>
        <v>1.2860011583080588E-2</v>
      </c>
    </row>
    <row r="24" spans="1:13" ht="15.6" x14ac:dyDescent="0.3">
      <c r="A24" s="174" t="s">
        <v>219</v>
      </c>
      <c r="B24" s="18" t="s">
        <v>201</v>
      </c>
      <c r="C24" s="19">
        <v>2147</v>
      </c>
      <c r="D24" s="19">
        <v>2200</v>
      </c>
      <c r="E24" s="19">
        <v>2231</v>
      </c>
      <c r="F24" s="19">
        <v>2245</v>
      </c>
      <c r="G24" s="19">
        <v>2241</v>
      </c>
      <c r="H24" s="19">
        <v>2270</v>
      </c>
      <c r="I24" s="20"/>
      <c r="J24" s="21">
        <f>H24/H$42</f>
        <v>4.9590387766247954E-2</v>
      </c>
      <c r="K24" s="21">
        <f t="shared" si="0"/>
        <v>1.2940651494868362E-2</v>
      </c>
      <c r="L24" s="21">
        <f t="shared" si="1"/>
        <v>1.4989229153337558E-2</v>
      </c>
      <c r="M24" s="21">
        <f t="shared" si="2"/>
        <v>1.1203961999458834E-2</v>
      </c>
    </row>
    <row r="25" spans="1:13" ht="15.6" x14ac:dyDescent="0.3">
      <c r="A25" s="175"/>
      <c r="B25" s="18" t="s">
        <v>183</v>
      </c>
      <c r="C25" s="22">
        <v>230210161.18999869</v>
      </c>
      <c r="D25" s="22">
        <v>239271893.47000101</v>
      </c>
      <c r="E25" s="22">
        <v>254258283.48000067</v>
      </c>
      <c r="F25" s="22">
        <v>264696950.16000006</v>
      </c>
      <c r="G25" s="22">
        <v>248791820.43000025</v>
      </c>
      <c r="H25" s="22">
        <v>256466134.28000045</v>
      </c>
      <c r="I25" s="20"/>
      <c r="J25" s="21">
        <f>H25/H$43</f>
        <v>9.496937959729132E-2</v>
      </c>
      <c r="K25" s="21">
        <f t="shared" si="0"/>
        <v>3.0846327008405158E-2</v>
      </c>
      <c r="L25" s="21">
        <f t="shared" si="1"/>
        <v>4.7630538097276132E-2</v>
      </c>
      <c r="M25" s="21">
        <f t="shared" si="2"/>
        <v>2.1835784104772271E-2</v>
      </c>
    </row>
    <row r="26" spans="1:13" ht="15.6" x14ac:dyDescent="0.3">
      <c r="A26" s="175"/>
      <c r="B26" s="18" t="s">
        <v>184</v>
      </c>
      <c r="C26" s="22">
        <v>107224.10861201615</v>
      </c>
      <c r="D26" s="22">
        <v>108759.95157727318</v>
      </c>
      <c r="E26" s="22">
        <v>113966.06162259106</v>
      </c>
      <c r="F26" s="22">
        <v>117905.10029398666</v>
      </c>
      <c r="G26" s="22">
        <v>111018.21527443116</v>
      </c>
      <c r="H26" s="22">
        <v>112980.67589427333</v>
      </c>
      <c r="I26" s="20"/>
      <c r="J26" s="35"/>
      <c r="K26" s="21">
        <f t="shared" si="0"/>
        <v>1.7676924592879367E-2</v>
      </c>
      <c r="L26" s="21">
        <f t="shared" si="1"/>
        <v>3.2159266331492464E-2</v>
      </c>
      <c r="M26" s="21">
        <f t="shared" si="2"/>
        <v>1.0514023386826166E-2</v>
      </c>
    </row>
    <row r="27" spans="1:13" ht="15.6" x14ac:dyDescent="0.3">
      <c r="A27" s="174" t="s">
        <v>220</v>
      </c>
      <c r="B27" s="18" t="s">
        <v>201</v>
      </c>
      <c r="C27" s="19">
        <v>1559</v>
      </c>
      <c r="D27" s="19">
        <v>1567</v>
      </c>
      <c r="E27" s="19">
        <v>1557</v>
      </c>
      <c r="F27" s="19">
        <v>1537</v>
      </c>
      <c r="G27" s="19">
        <v>1520</v>
      </c>
      <c r="H27" s="19">
        <v>1514</v>
      </c>
      <c r="I27" s="20"/>
      <c r="J27" s="21">
        <f>H27/H$42</f>
        <v>3.3074822501365377E-2</v>
      </c>
      <c r="K27" s="21">
        <f>(H27-G27)/G27</f>
        <v>-3.9473684210526317E-3</v>
      </c>
      <c r="L27" s="21">
        <f t="shared" si="1"/>
        <v>-4.7261715102620006E-3</v>
      </c>
      <c r="M27" s="21">
        <f>((H27/C27)^(1/5)-1)</f>
        <v>-5.8407630450241221E-3</v>
      </c>
    </row>
    <row r="28" spans="1:13" ht="15.6" x14ac:dyDescent="0.3">
      <c r="A28" s="175"/>
      <c r="B28" s="18" t="s">
        <v>183</v>
      </c>
      <c r="C28" s="22">
        <v>254769372.60000035</v>
      </c>
      <c r="D28" s="22">
        <v>256308610.40000188</v>
      </c>
      <c r="E28" s="22">
        <v>266428048.85000101</v>
      </c>
      <c r="F28" s="22">
        <v>274731300.73000026</v>
      </c>
      <c r="G28" s="22">
        <v>255925089.12000066</v>
      </c>
      <c r="H28" s="22">
        <v>261932392.63000065</v>
      </c>
      <c r="I28" s="20"/>
      <c r="J28" s="21">
        <f>H28/H$43</f>
        <v>9.6993534426448105E-2</v>
      </c>
      <c r="K28" s="21">
        <f>(H28-G28)/G28</f>
        <v>2.3472897990017803E-2</v>
      </c>
      <c r="L28" s="21">
        <f t="shared" si="1"/>
        <v>2.5463739444049338E-2</v>
      </c>
      <c r="M28" s="21">
        <f>((H28/C28)^(1/5)-1)</f>
        <v>5.5609474475484255E-3</v>
      </c>
    </row>
    <row r="29" spans="1:13" ht="15.6" x14ac:dyDescent="0.3">
      <c r="A29" s="175"/>
      <c r="B29" s="18" t="s">
        <v>184</v>
      </c>
      <c r="C29" s="22">
        <v>163418.45580500344</v>
      </c>
      <c r="D29" s="22">
        <v>163566.43931078614</v>
      </c>
      <c r="E29" s="22">
        <v>171116.28057161273</v>
      </c>
      <c r="F29" s="22">
        <v>178745.15337020185</v>
      </c>
      <c r="G29" s="22">
        <v>168371.76915789518</v>
      </c>
      <c r="H29" s="22">
        <v>173006.86435270848</v>
      </c>
      <c r="I29" s="20"/>
      <c r="J29" s="35"/>
      <c r="K29" s="21">
        <f>(H29-G29)/G29</f>
        <v>2.7528933252857934E-2</v>
      </c>
      <c r="L29" s="21">
        <f t="shared" si="1"/>
        <v>3.0333271196453016E-2</v>
      </c>
      <c r="M29" s="21">
        <f>((H29/C29)^(1/5)-1)</f>
        <v>1.1468696430860348E-2</v>
      </c>
    </row>
    <row r="30" spans="1:13" ht="15.6" x14ac:dyDescent="0.3">
      <c r="A30" s="174" t="s">
        <v>221</v>
      </c>
      <c r="B30" s="18" t="s">
        <v>201</v>
      </c>
      <c r="C30" s="19">
        <v>750</v>
      </c>
      <c r="D30" s="19">
        <v>759</v>
      </c>
      <c r="E30" s="19">
        <v>764</v>
      </c>
      <c r="F30" s="19">
        <v>763</v>
      </c>
      <c r="G30" s="19">
        <v>770</v>
      </c>
      <c r="H30" s="19">
        <v>776</v>
      </c>
      <c r="I30" s="20"/>
      <c r="J30" s="21">
        <f>H30/H$42</f>
        <v>1.6952484980884763E-2</v>
      </c>
      <c r="K30" s="21">
        <f t="shared" si="0"/>
        <v>7.7922077922077922E-3</v>
      </c>
      <c r="L30" s="21">
        <f t="shared" si="1"/>
        <v>5.7447128568242078E-3</v>
      </c>
      <c r="M30" s="21">
        <f t="shared" si="2"/>
        <v>6.8391435859354033E-3</v>
      </c>
    </row>
    <row r="31" spans="1:13" ht="15.6" x14ac:dyDescent="0.3">
      <c r="A31" s="175"/>
      <c r="B31" s="18" t="s">
        <v>183</v>
      </c>
      <c r="C31" s="22">
        <v>63050492.739999823</v>
      </c>
      <c r="D31" s="22">
        <v>67932355.030000031</v>
      </c>
      <c r="E31" s="22">
        <v>74867090.350000009</v>
      </c>
      <c r="F31" s="22">
        <v>77982214.380000055</v>
      </c>
      <c r="G31" s="22">
        <v>74205849.570000067</v>
      </c>
      <c r="H31" s="22">
        <v>77611440.120000035</v>
      </c>
      <c r="I31" s="20"/>
      <c r="J31" s="21">
        <f>H31/H$43</f>
        <v>2.8739507220090329E-2</v>
      </c>
      <c r="K31" s="21">
        <f t="shared" si="0"/>
        <v>4.5893828717470532E-2</v>
      </c>
      <c r="L31" s="21">
        <f t="shared" si="1"/>
        <v>7.3418376833325194E-2</v>
      </c>
      <c r="M31" s="21">
        <f t="shared" si="2"/>
        <v>4.2431320204058487E-2</v>
      </c>
    </row>
    <row r="32" spans="1:13" ht="15.6" x14ac:dyDescent="0.3">
      <c r="A32" s="175"/>
      <c r="B32" s="18" t="s">
        <v>184</v>
      </c>
      <c r="C32" s="22">
        <v>84067.323653333093</v>
      </c>
      <c r="D32" s="22">
        <v>89502.444044795819</v>
      </c>
      <c r="E32" s="22">
        <v>97993.573756544516</v>
      </c>
      <c r="F32" s="22">
        <v>102204.73706422026</v>
      </c>
      <c r="G32" s="22">
        <v>96371.233207792291</v>
      </c>
      <c r="H32" s="22">
        <v>100014.74242268046</v>
      </c>
      <c r="I32" s="20"/>
      <c r="J32" s="35"/>
      <c r="K32" s="21">
        <f t="shared" si="0"/>
        <v>3.780702076346952E-2</v>
      </c>
      <c r="L32" s="21">
        <f t="shared" si="1"/>
        <v>6.7287118800031687E-2</v>
      </c>
      <c r="M32" s="21">
        <f t="shared" si="2"/>
        <v>3.5350410087711559E-2</v>
      </c>
    </row>
    <row r="33" spans="1:13" ht="15.6" customHeight="1" x14ac:dyDescent="0.3">
      <c r="A33" s="233" t="s">
        <v>686</v>
      </c>
      <c r="B33" s="18" t="s">
        <v>201</v>
      </c>
      <c r="C33" s="19">
        <v>576</v>
      </c>
      <c r="D33" s="19">
        <v>771</v>
      </c>
      <c r="E33" s="19">
        <v>1095</v>
      </c>
      <c r="F33" s="19">
        <v>1470</v>
      </c>
      <c r="G33" s="19">
        <v>1889</v>
      </c>
      <c r="H33" s="19">
        <v>2287</v>
      </c>
      <c r="I33" s="20"/>
      <c r="J33" s="21">
        <f>H33/H$42</f>
        <v>4.9961769524849806E-2</v>
      </c>
      <c r="K33" s="21">
        <f t="shared" si="0"/>
        <v>0.21069348861831658</v>
      </c>
      <c r="L33" s="21">
        <f t="shared" si="1"/>
        <v>0.36656916483338997</v>
      </c>
      <c r="M33" s="21">
        <f t="shared" si="2"/>
        <v>0.3175549477889541</v>
      </c>
    </row>
    <row r="34" spans="1:13" ht="15.6" x14ac:dyDescent="0.3">
      <c r="A34" s="234"/>
      <c r="B34" s="18" t="s">
        <v>183</v>
      </c>
      <c r="C34" s="22">
        <v>18360380.130000085</v>
      </c>
      <c r="D34" s="22">
        <v>20582178.540000066</v>
      </c>
      <c r="E34" s="22">
        <v>26100670.829999976</v>
      </c>
      <c r="F34" s="22">
        <v>34506259.399999984</v>
      </c>
      <c r="G34" s="22">
        <v>40164524.969999991</v>
      </c>
      <c r="H34" s="22">
        <v>51865477.479999624</v>
      </c>
      <c r="I34" s="20"/>
      <c r="J34" s="21">
        <f>H34/H$43</f>
        <v>1.920578025875035E-2</v>
      </c>
      <c r="K34" s="21">
        <f t="shared" si="0"/>
        <v>0.29132555454693915</v>
      </c>
      <c r="L34" s="21">
        <f t="shared" si="1"/>
        <v>0.23406699723705349</v>
      </c>
      <c r="M34" s="21">
        <f t="shared" si="2"/>
        <v>0.23083359723559993</v>
      </c>
    </row>
    <row r="35" spans="1:13" ht="15.6" x14ac:dyDescent="0.3">
      <c r="A35" s="235"/>
      <c r="B35" s="18" t="s">
        <v>184</v>
      </c>
      <c r="C35" s="22">
        <v>31875.659947916814</v>
      </c>
      <c r="D35" s="22">
        <v>26695.432607003975</v>
      </c>
      <c r="E35" s="22">
        <v>23836.229068493129</v>
      </c>
      <c r="F35" s="22">
        <v>23473.645850340126</v>
      </c>
      <c r="G35" s="22">
        <v>21262.321318157752</v>
      </c>
      <c r="H35" s="22">
        <v>22678.389803235517</v>
      </c>
      <c r="I35" s="20"/>
      <c r="J35" s="35"/>
      <c r="K35" s="21">
        <f t="shared" si="0"/>
        <v>6.6599900541831278E-2</v>
      </c>
      <c r="L35" s="21">
        <f t="shared" si="1"/>
        <v>-9.6959722936885595E-2</v>
      </c>
      <c r="M35" s="21">
        <f t="shared" si="2"/>
        <v>-6.5819911874555936E-2</v>
      </c>
    </row>
    <row r="36" spans="1:13" ht="15.6" x14ac:dyDescent="0.3">
      <c r="A36" s="174" t="s">
        <v>223</v>
      </c>
      <c r="B36" s="18" t="s">
        <v>201</v>
      </c>
      <c r="C36" s="19">
        <v>575</v>
      </c>
      <c r="D36" s="19">
        <v>636</v>
      </c>
      <c r="E36" s="19">
        <v>669</v>
      </c>
      <c r="F36" s="19">
        <v>702</v>
      </c>
      <c r="G36" s="19">
        <v>725</v>
      </c>
      <c r="H36" s="19">
        <v>740</v>
      </c>
      <c r="I36" s="20"/>
      <c r="J36" s="21">
        <f>H36/H$42</f>
        <v>1.6166029492080829E-2</v>
      </c>
      <c r="K36" s="21">
        <f t="shared" si="0"/>
        <v>2.0689655172413793E-2</v>
      </c>
      <c r="L36" s="21">
        <f t="shared" si="1"/>
        <v>6.8783537695274344E-2</v>
      </c>
      <c r="M36" s="21">
        <f t="shared" si="2"/>
        <v>5.1750615896229535E-2</v>
      </c>
    </row>
    <row r="37" spans="1:13" ht="15.6" x14ac:dyDescent="0.3">
      <c r="A37" s="175"/>
      <c r="B37" s="18" t="s">
        <v>183</v>
      </c>
      <c r="C37" s="22">
        <v>13212607.3500001</v>
      </c>
      <c r="D37" s="22">
        <v>16905730.020000059</v>
      </c>
      <c r="E37" s="22">
        <v>22922759.780000012</v>
      </c>
      <c r="F37" s="22">
        <v>27695587.999999978</v>
      </c>
      <c r="G37" s="22">
        <v>29778874.909999989</v>
      </c>
      <c r="H37" s="22">
        <v>32195769.489999924</v>
      </c>
      <c r="I37" s="20"/>
      <c r="J37" s="21">
        <f>H37/H$43</f>
        <v>1.1922089685277913E-2</v>
      </c>
      <c r="K37" s="21">
        <f t="shared" si="0"/>
        <v>8.1161379914602552E-2</v>
      </c>
      <c r="L37" s="21">
        <f t="shared" si="1"/>
        <v>0.27979581903422535</v>
      </c>
      <c r="M37" s="21">
        <f t="shared" si="2"/>
        <v>0.19498390552772715</v>
      </c>
    </row>
    <row r="38" spans="1:13" ht="15.6" x14ac:dyDescent="0.3">
      <c r="A38" s="175"/>
      <c r="B38" s="18" t="s">
        <v>184</v>
      </c>
      <c r="C38" s="22">
        <v>22978.447565217564</v>
      </c>
      <c r="D38" s="22">
        <v>26581.336509434055</v>
      </c>
      <c r="E38" s="22">
        <v>34264.214917787758</v>
      </c>
      <c r="F38" s="22">
        <v>39452.404558404523</v>
      </c>
      <c r="G38" s="22">
        <v>41074.310220689636</v>
      </c>
      <c r="H38" s="22">
        <v>43507.796608108009</v>
      </c>
      <c r="I38" s="20"/>
      <c r="J38" s="35"/>
      <c r="K38" s="21">
        <f t="shared" si="0"/>
        <v>5.9245946537955368E-2</v>
      </c>
      <c r="L38" s="21">
        <f t="shared" si="1"/>
        <v>0.19743219641460619</v>
      </c>
      <c r="M38" s="21">
        <f t="shared" si="2"/>
        <v>0.13618560090829535</v>
      </c>
    </row>
    <row r="39" spans="1:13" ht="15.6" x14ac:dyDescent="0.3">
      <c r="A39" s="174" t="s">
        <v>224</v>
      </c>
      <c r="B39" s="18" t="s">
        <v>201</v>
      </c>
      <c r="C39" s="19">
        <v>8221</v>
      </c>
      <c r="D39" s="19">
        <v>7847</v>
      </c>
      <c r="E39" s="19">
        <v>7425</v>
      </c>
      <c r="F39" s="19">
        <v>6476</v>
      </c>
      <c r="G39" s="19">
        <v>5557</v>
      </c>
      <c r="H39" s="19">
        <v>5879</v>
      </c>
      <c r="I39" s="20"/>
      <c r="J39" s="21">
        <f>H39/H$42</f>
        <v>0.12843255051884217</v>
      </c>
      <c r="K39" s="21">
        <f t="shared" si="0"/>
        <v>5.7944934317077562E-2</v>
      </c>
      <c r="L39" s="21">
        <f t="shared" si="1"/>
        <v>-7.6449323802358249E-2</v>
      </c>
      <c r="M39" s="21">
        <f t="shared" si="2"/>
        <v>-6.486187688772016E-2</v>
      </c>
    </row>
    <row r="40" spans="1:13" ht="15.6" x14ac:dyDescent="0.3">
      <c r="A40" s="175"/>
      <c r="B40" s="18" t="s">
        <v>183</v>
      </c>
      <c r="C40" s="22">
        <v>271383382.21000296</v>
      </c>
      <c r="D40" s="22">
        <v>254474688.65000388</v>
      </c>
      <c r="E40" s="22">
        <v>249183467.18000087</v>
      </c>
      <c r="F40" s="22">
        <v>232046759.4000003</v>
      </c>
      <c r="G40" s="22">
        <v>175191034.74999994</v>
      </c>
      <c r="H40" s="22">
        <v>152006588.83000079</v>
      </c>
      <c r="I40" s="20"/>
      <c r="J40" s="21">
        <f>H40/H$43</f>
        <v>5.6288022106361447E-2</v>
      </c>
      <c r="K40" s="21">
        <f t="shared" si="0"/>
        <v>-0.13233808426945867</v>
      </c>
      <c r="L40" s="21">
        <f t="shared" si="1"/>
        <v>-5.0858959905664802E-2</v>
      </c>
      <c r="M40" s="21">
        <f t="shared" si="2"/>
        <v>-0.10945507615343941</v>
      </c>
    </row>
    <row r="41" spans="1:13" ht="15.6" x14ac:dyDescent="0.3">
      <c r="A41" s="175"/>
      <c r="B41" s="18" t="s">
        <v>184</v>
      </c>
      <c r="C41" s="22">
        <v>33010.994065199244</v>
      </c>
      <c r="D41" s="22">
        <v>32429.551248885418</v>
      </c>
      <c r="E41" s="22">
        <v>33560.062919865435</v>
      </c>
      <c r="F41" s="22">
        <v>35831.803489808568</v>
      </c>
      <c r="G41" s="22">
        <v>31526.189445744098</v>
      </c>
      <c r="H41" s="22">
        <v>25855.857940126007</v>
      </c>
      <c r="I41" s="20"/>
      <c r="J41" s="35"/>
      <c r="K41" s="21">
        <f t="shared" si="0"/>
        <v>-0.17986098559030139</v>
      </c>
      <c r="L41" s="21">
        <f t="shared" si="1"/>
        <v>2.7708673228470371E-2</v>
      </c>
      <c r="M41" s="21">
        <f t="shared" si="2"/>
        <v>-4.7686216788281888E-2</v>
      </c>
    </row>
    <row r="42" spans="1:13" ht="15.6" x14ac:dyDescent="0.3">
      <c r="A42" s="176" t="s">
        <v>210</v>
      </c>
      <c r="B42" s="23" t="s">
        <v>201</v>
      </c>
      <c r="C42" s="24">
        <v>41739</v>
      </c>
      <c r="D42" s="24">
        <v>42488</v>
      </c>
      <c r="E42" s="24">
        <v>43643</v>
      </c>
      <c r="F42" s="24">
        <v>43941</v>
      </c>
      <c r="G42" s="24">
        <v>44172</v>
      </c>
      <c r="H42" s="24">
        <v>45775</v>
      </c>
      <c r="I42" s="20"/>
      <c r="J42" s="35"/>
      <c r="K42" s="26">
        <f t="shared" si="0"/>
        <v>3.628995743910169E-2</v>
      </c>
      <c r="L42" s="26">
        <f t="shared" si="1"/>
        <v>1.7284979684435875E-2</v>
      </c>
      <c r="M42" s="26">
        <f t="shared" si="2"/>
        <v>1.8631876504195954E-2</v>
      </c>
    </row>
    <row r="43" spans="1:13" ht="15.6" x14ac:dyDescent="0.3">
      <c r="A43" s="177"/>
      <c r="B43" s="23" t="s">
        <v>183</v>
      </c>
      <c r="C43" s="27">
        <v>2229429707.9102569</v>
      </c>
      <c r="D43" s="27">
        <v>2333394171.2502823</v>
      </c>
      <c r="E43" s="27">
        <v>2580230556.2099848</v>
      </c>
      <c r="F43" s="27">
        <v>2728364546.6700172</v>
      </c>
      <c r="G43" s="27">
        <v>2559160717.9200172</v>
      </c>
      <c r="H43" s="27">
        <v>2700513948.4697156</v>
      </c>
      <c r="I43" s="20"/>
      <c r="J43" s="35"/>
      <c r="K43" s="26">
        <f t="shared" si="0"/>
        <v>5.523421392017324E-2</v>
      </c>
      <c r="L43" s="26">
        <f t="shared" si="1"/>
        <v>6.9636476018116733E-2</v>
      </c>
      <c r="M43" s="26">
        <f t="shared" si="2"/>
        <v>3.9083690496639845E-2</v>
      </c>
    </row>
    <row r="44" spans="1:13" ht="15.6" x14ac:dyDescent="0.3">
      <c r="A44" s="177"/>
      <c r="B44" s="23" t="s">
        <v>184</v>
      </c>
      <c r="C44" s="27">
        <v>53413.58700280929</v>
      </c>
      <c r="D44" s="27">
        <v>54918.898777308474</v>
      </c>
      <c r="E44" s="27">
        <v>59121.292216620874</v>
      </c>
      <c r="F44" s="27">
        <v>62091.544267768535</v>
      </c>
      <c r="G44" s="27">
        <v>57936.265460473085</v>
      </c>
      <c r="H44" s="27">
        <v>58995.389371266312</v>
      </c>
      <c r="I44" s="20"/>
      <c r="J44" s="35"/>
      <c r="K44" s="26">
        <f t="shared" si="0"/>
        <v>1.8280845380270711E-2</v>
      </c>
      <c r="L44" s="26">
        <f t="shared" si="1"/>
        <v>5.1461977104901857E-2</v>
      </c>
      <c r="M44" s="26">
        <f t="shared" si="2"/>
        <v>2.0077728239402459E-2</v>
      </c>
    </row>
    <row r="46" spans="1:13" x14ac:dyDescent="0.3">
      <c r="A46" t="s">
        <v>630</v>
      </c>
    </row>
  </sheetData>
  <sheetProtection algorithmName="SHA-512" hashValue="GHuTRYrorQAJO9ELasqEa0PMG30m4lA2VUruMSYW1C5nPnJFOJzdVJBFxpwaMn0Yd1+BHNYHLi7iTPMezQrrRQ==" saltValue="eFkB6wsoVp+tBr0HKOOTGA==" spinCount="100000" sheet="1" objects="1" scenarios="1"/>
  <mergeCells count="18">
    <mergeCell ref="A42:A44"/>
    <mergeCell ref="A9:A11"/>
    <mergeCell ref="A12:A14"/>
    <mergeCell ref="A15:A17"/>
    <mergeCell ref="A18:A20"/>
    <mergeCell ref="A21:A23"/>
    <mergeCell ref="A24:A26"/>
    <mergeCell ref="A27:A29"/>
    <mergeCell ref="A30:A32"/>
    <mergeCell ref="A33:A35"/>
    <mergeCell ref="A36:A38"/>
    <mergeCell ref="A39:A41"/>
    <mergeCell ref="C7:H7"/>
    <mergeCell ref="A1:M1"/>
    <mergeCell ref="A2:M2"/>
    <mergeCell ref="A3:M3"/>
    <mergeCell ref="A4:M4"/>
    <mergeCell ref="A5:M5"/>
  </mergeCells>
  <printOptions horizontalCentered="1"/>
  <pageMargins left="0.25" right="0.25" top="0.75" bottom="0.75" header="0.3" footer="0.3"/>
  <pageSetup scale="66" orientation="landscape" r:id="rId1"/>
  <headerFooter>
    <oddFooter>Page &amp;P</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35AB1-66B7-4114-9EA7-67F749EFEAAB}">
  <sheetPr>
    <pageSetUpPr fitToPage="1"/>
  </sheetPr>
  <dimension ref="A1:M18"/>
  <sheetViews>
    <sheetView workbookViewId="0">
      <selection activeCell="A2" sqref="A2"/>
    </sheetView>
  </sheetViews>
  <sheetFormatPr defaultRowHeight="14.4" x14ac:dyDescent="0.3"/>
  <cols>
    <col min="1" max="1" width="33.5546875" customWidth="1"/>
    <col min="2" max="2" width="24"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1210</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155</v>
      </c>
      <c r="B3" s="162"/>
      <c r="C3" s="162"/>
      <c r="D3" s="162"/>
      <c r="E3" s="162"/>
      <c r="F3" s="162"/>
      <c r="G3" s="162"/>
      <c r="H3" s="162"/>
      <c r="I3" s="162"/>
      <c r="J3" s="162"/>
      <c r="K3" s="162"/>
      <c r="L3" s="162"/>
      <c r="M3" s="162"/>
    </row>
    <row r="4" spans="1:13" ht="22.8" x14ac:dyDescent="0.4">
      <c r="A4" s="162" t="s">
        <v>236</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237</v>
      </c>
      <c r="B8" s="146" t="s">
        <v>195</v>
      </c>
      <c r="C8" s="147" t="s">
        <v>186</v>
      </c>
      <c r="D8" s="147" t="s">
        <v>187</v>
      </c>
      <c r="E8" s="147" t="s">
        <v>188</v>
      </c>
      <c r="F8" s="147" t="s">
        <v>189</v>
      </c>
      <c r="G8" s="147" t="s">
        <v>682</v>
      </c>
      <c r="H8" s="147" t="s">
        <v>709</v>
      </c>
      <c r="I8" s="35"/>
      <c r="J8" s="150" t="s">
        <v>196</v>
      </c>
      <c r="K8" s="150" t="s">
        <v>197</v>
      </c>
      <c r="L8" s="150" t="s">
        <v>685</v>
      </c>
      <c r="M8" s="150" t="s">
        <v>685</v>
      </c>
    </row>
    <row r="9" spans="1:13" ht="15.6" x14ac:dyDescent="0.3">
      <c r="A9" s="174" t="s">
        <v>238</v>
      </c>
      <c r="B9" s="18" t="s">
        <v>201</v>
      </c>
      <c r="C9" s="19">
        <v>41669</v>
      </c>
      <c r="D9" s="19">
        <v>42326</v>
      </c>
      <c r="E9" s="19">
        <v>43218</v>
      </c>
      <c r="F9" s="19">
        <v>43289</v>
      </c>
      <c r="G9" s="19">
        <v>43248</v>
      </c>
      <c r="H9" s="19">
        <v>44847</v>
      </c>
      <c r="I9" s="20"/>
      <c r="J9" s="21">
        <f>H9/H$13</f>
        <v>0.9797269251774986</v>
      </c>
      <c r="K9" s="21">
        <f t="shared" ref="K9:K14" si="0">(H9-G9)/G9</f>
        <v>3.6972807991120973E-2</v>
      </c>
      <c r="L9" s="21">
        <f>((F9/C9)^(1/3)-1)</f>
        <v>1.2794867437804447E-2</v>
      </c>
      <c r="M9" s="21">
        <f t="shared" ref="M9:M14" si="1">((H9/C9)^(1/5)-1)</f>
        <v>1.4808424063150971E-2</v>
      </c>
    </row>
    <row r="10" spans="1:13" ht="15.6" x14ac:dyDescent="0.3">
      <c r="A10" s="175"/>
      <c r="B10" s="18" t="s">
        <v>183</v>
      </c>
      <c r="C10" s="22">
        <v>2218907216.4402661</v>
      </c>
      <c r="D10" s="22">
        <v>2302719602.3902755</v>
      </c>
      <c r="E10" s="22">
        <v>2510620119.6699729</v>
      </c>
      <c r="F10" s="22">
        <v>2622108852.4800248</v>
      </c>
      <c r="G10" s="22">
        <v>2428646183.299994</v>
      </c>
      <c r="H10" s="22">
        <v>2571778788.2296553</v>
      </c>
      <c r="I10" s="20"/>
      <c r="J10" s="21">
        <f>H10/H$14</f>
        <v>0.95232938518500276</v>
      </c>
      <c r="K10" s="21">
        <f t="shared" si="0"/>
        <v>5.893514086731879E-2</v>
      </c>
      <c r="L10" s="21">
        <f t="shared" ref="L10:L14" si="2">((F10/C10)^(1/3)-1)</f>
        <v>5.7232547618015106E-2</v>
      </c>
      <c r="M10" s="21">
        <f t="shared" si="1"/>
        <v>2.9956525428506131E-2</v>
      </c>
    </row>
    <row r="11" spans="1:13" ht="15.6" x14ac:dyDescent="0.3">
      <c r="A11" s="174" t="s">
        <v>239</v>
      </c>
      <c r="B11" s="18" t="s">
        <v>201</v>
      </c>
      <c r="C11" s="19">
        <v>207</v>
      </c>
      <c r="D11" s="19">
        <v>427</v>
      </c>
      <c r="E11" s="19">
        <v>720</v>
      </c>
      <c r="F11" s="19">
        <v>1042</v>
      </c>
      <c r="G11" s="19">
        <v>1055</v>
      </c>
      <c r="H11" s="19">
        <v>1033</v>
      </c>
      <c r="I11" s="20"/>
      <c r="J11" s="21">
        <f>H11/H$13</f>
        <v>2.2566903331512834E-2</v>
      </c>
      <c r="K11" s="21">
        <f t="shared" si="0"/>
        <v>-2.0853080568720379E-2</v>
      </c>
      <c r="L11" s="21">
        <f>((F11/C11)^(1/3)-1)</f>
        <v>0.71382230655996848</v>
      </c>
      <c r="M11" s="21">
        <f t="shared" si="1"/>
        <v>0.37919601997046382</v>
      </c>
    </row>
    <row r="12" spans="1:13" ht="15.6" x14ac:dyDescent="0.3">
      <c r="A12" s="175"/>
      <c r="B12" s="18" t="s">
        <v>183</v>
      </c>
      <c r="C12" s="22">
        <v>10522491.470000006</v>
      </c>
      <c r="D12" s="22">
        <v>30674568.860000066</v>
      </c>
      <c r="E12" s="22">
        <v>69610436.5400002</v>
      </c>
      <c r="F12" s="22">
        <v>106255694.19000009</v>
      </c>
      <c r="G12" s="22">
        <v>130514534.61999927</v>
      </c>
      <c r="H12" s="22">
        <v>128735160.2399991</v>
      </c>
      <c r="I12" s="20"/>
      <c r="J12" s="21">
        <f>H12/H$14</f>
        <v>4.767061481498748E-2</v>
      </c>
      <c r="K12" s="21">
        <f t="shared" si="0"/>
        <v>-1.3633534266362953E-2</v>
      </c>
      <c r="L12" s="21">
        <f t="shared" ref="L12" si="3">((F12/C12)^(1/3)-1)</f>
        <v>1.1614467646036979</v>
      </c>
      <c r="M12" s="21">
        <f t="shared" si="1"/>
        <v>0.6501207256922541</v>
      </c>
    </row>
    <row r="13" spans="1:13" s="33" customFormat="1" ht="15.6" x14ac:dyDescent="0.3">
      <c r="A13" s="176" t="s">
        <v>210</v>
      </c>
      <c r="B13" s="23" t="s">
        <v>201</v>
      </c>
      <c r="C13" s="24">
        <v>41739</v>
      </c>
      <c r="D13" s="24">
        <v>42488</v>
      </c>
      <c r="E13" s="24">
        <v>43643</v>
      </c>
      <c r="F13" s="24">
        <v>43941</v>
      </c>
      <c r="G13" s="24">
        <v>44172</v>
      </c>
      <c r="H13" s="24">
        <v>45775</v>
      </c>
      <c r="I13" s="36"/>
      <c r="J13" s="26"/>
      <c r="K13" s="26">
        <f t="shared" si="0"/>
        <v>3.628995743910169E-2</v>
      </c>
      <c r="L13" s="26">
        <f t="shared" si="2"/>
        <v>1.7284979684435875E-2</v>
      </c>
      <c r="M13" s="26">
        <f t="shared" si="1"/>
        <v>1.8631876504195954E-2</v>
      </c>
    </row>
    <row r="14" spans="1:13" s="33" customFormat="1" ht="15.6" x14ac:dyDescent="0.3">
      <c r="A14" s="177"/>
      <c r="B14" s="23" t="s">
        <v>183</v>
      </c>
      <c r="C14" s="27">
        <v>2229429707.9102454</v>
      </c>
      <c r="D14" s="27">
        <v>2333394171.2503128</v>
      </c>
      <c r="E14" s="27">
        <v>2580230556.2099824</v>
      </c>
      <c r="F14" s="27">
        <v>2728364546.6700077</v>
      </c>
      <c r="G14" s="27">
        <v>2559160717.9200182</v>
      </c>
      <c r="H14" s="27">
        <v>2700513948.4696808</v>
      </c>
      <c r="I14" s="36"/>
      <c r="J14" s="26"/>
      <c r="K14" s="26">
        <f t="shared" si="0"/>
        <v>5.5234213920159245E-2</v>
      </c>
      <c r="L14" s="26">
        <f t="shared" si="2"/>
        <v>6.9636476018117177E-2</v>
      </c>
      <c r="M14" s="26">
        <f t="shared" si="1"/>
        <v>3.908369049663829E-2</v>
      </c>
    </row>
    <row r="16" spans="1:13" x14ac:dyDescent="0.3">
      <c r="A16" t="s">
        <v>632</v>
      </c>
      <c r="C16" s="156"/>
      <c r="D16" s="156"/>
      <c r="E16" s="156"/>
      <c r="F16" s="156"/>
      <c r="G16" s="156"/>
      <c r="H16" s="156"/>
    </row>
    <row r="18" spans="3:8" x14ac:dyDescent="0.3">
      <c r="C18" s="156"/>
      <c r="D18" s="156"/>
      <c r="E18" s="156"/>
      <c r="F18" s="156"/>
      <c r="G18" s="156"/>
      <c r="H18" s="156"/>
    </row>
  </sheetData>
  <sheetProtection algorithmName="SHA-512" hashValue="uO2POXH5131FEueAUHf5hKfCnflb/uowYaTK/ksxyy/UNT1Nh/XZh2qAwBEI9ccSnYEEjylplqXwVAr//mgxkQ==" saltValue="ymqDxevNBFVSSMRVj7rz/g==" spinCount="100000" sheet="1" objects="1" scenarios="1"/>
  <mergeCells count="9">
    <mergeCell ref="A9:A10"/>
    <mergeCell ref="A11:A12"/>
    <mergeCell ref="A13:A14"/>
    <mergeCell ref="A1:M1"/>
    <mergeCell ref="A2:M2"/>
    <mergeCell ref="A3:M3"/>
    <mergeCell ref="A4:M4"/>
    <mergeCell ref="A5:M5"/>
    <mergeCell ref="C7:H7"/>
  </mergeCells>
  <printOptions horizontalCentered="1"/>
  <pageMargins left="0.25" right="0.25" top="0.75" bottom="0.75" header="0.3" footer="0.3"/>
  <pageSetup scale="65" orientation="landscape" r:id="rId1"/>
  <headerFooter>
    <oddFooter>Page &amp;P</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25C87-AD3E-4CFE-921F-EC8395341CA3}">
  <sheetPr>
    <pageSetUpPr fitToPage="1"/>
  </sheetPr>
  <dimension ref="A1:G14"/>
  <sheetViews>
    <sheetView workbookViewId="0">
      <selection activeCell="A2" sqref="A2"/>
    </sheetView>
  </sheetViews>
  <sheetFormatPr defaultRowHeight="14.4" x14ac:dyDescent="0.3"/>
  <cols>
    <col min="1" max="1" width="32.6640625" bestFit="1" customWidth="1"/>
    <col min="2" max="4" width="16.5546875" bestFit="1" customWidth="1"/>
    <col min="5" max="5" width="16.5546875" customWidth="1"/>
    <col min="6" max="7" width="16.5546875" bestFit="1" customWidth="1"/>
  </cols>
  <sheetData>
    <row r="1" spans="1:7" ht="22.8" x14ac:dyDescent="0.4">
      <c r="A1" s="162" t="s">
        <v>1209</v>
      </c>
      <c r="B1" s="162"/>
      <c r="C1" s="162"/>
      <c r="D1" s="162"/>
      <c r="E1" s="162"/>
      <c r="F1" s="162"/>
      <c r="G1" s="162"/>
    </row>
    <row r="2" spans="1:7" ht="22.8" x14ac:dyDescent="0.4">
      <c r="A2" s="162" t="s">
        <v>179</v>
      </c>
      <c r="B2" s="162"/>
      <c r="C2" s="162"/>
      <c r="D2" s="162"/>
      <c r="E2" s="162"/>
      <c r="F2" s="162"/>
      <c r="G2" s="162"/>
    </row>
    <row r="3" spans="1:7" ht="22.8" x14ac:dyDescent="0.4">
      <c r="A3" s="162" t="s">
        <v>155</v>
      </c>
      <c r="B3" s="162"/>
      <c r="C3" s="162"/>
      <c r="D3" s="162"/>
      <c r="E3" s="162"/>
      <c r="F3" s="162"/>
      <c r="G3" s="162"/>
    </row>
    <row r="4" spans="1:7" ht="22.8" x14ac:dyDescent="0.4">
      <c r="A4" s="162" t="s">
        <v>242</v>
      </c>
      <c r="B4" s="162"/>
      <c r="C4" s="162"/>
      <c r="D4" s="162"/>
      <c r="E4" s="162"/>
      <c r="F4" s="162"/>
      <c r="G4" s="162"/>
    </row>
    <row r="5" spans="1:7" ht="22.8" x14ac:dyDescent="0.4">
      <c r="A5" s="162" t="s">
        <v>708</v>
      </c>
      <c r="B5" s="162"/>
      <c r="C5" s="162"/>
      <c r="D5" s="162"/>
      <c r="E5" s="162"/>
      <c r="F5" s="162"/>
      <c r="G5" s="162"/>
    </row>
    <row r="6" spans="1:7" ht="22.8" x14ac:dyDescent="0.4">
      <c r="A6" s="34"/>
      <c r="B6" s="34"/>
      <c r="C6" s="34"/>
      <c r="D6" s="34"/>
      <c r="E6" s="34"/>
      <c r="F6" s="34"/>
      <c r="G6" s="34"/>
    </row>
    <row r="7" spans="1:7" ht="15.6" x14ac:dyDescent="0.3">
      <c r="A7" s="28"/>
      <c r="B7" s="230" t="s">
        <v>243</v>
      </c>
      <c r="C7" s="231"/>
      <c r="D7" s="231"/>
      <c r="E7" s="231"/>
      <c r="F7" s="231"/>
      <c r="G7" s="232"/>
    </row>
    <row r="8" spans="1:7" ht="15.6" x14ac:dyDescent="0.3">
      <c r="A8" s="28"/>
      <c r="B8" s="230" t="s">
        <v>181</v>
      </c>
      <c r="C8" s="231"/>
      <c r="D8" s="231"/>
      <c r="E8" s="231"/>
      <c r="F8" s="231"/>
      <c r="G8" s="232"/>
    </row>
    <row r="9" spans="1:7" ht="15.6" x14ac:dyDescent="0.3">
      <c r="A9" s="146" t="s">
        <v>244</v>
      </c>
      <c r="B9" s="147" t="s">
        <v>186</v>
      </c>
      <c r="C9" s="147" t="s">
        <v>187</v>
      </c>
      <c r="D9" s="147" t="s">
        <v>188</v>
      </c>
      <c r="E9" s="147" t="s">
        <v>189</v>
      </c>
      <c r="F9" s="147" t="s">
        <v>682</v>
      </c>
      <c r="G9" s="147" t="s">
        <v>709</v>
      </c>
    </row>
    <row r="10" spans="1:7" ht="15" x14ac:dyDescent="0.3">
      <c r="A10" s="37" t="s">
        <v>245</v>
      </c>
      <c r="B10" s="19">
        <v>1271</v>
      </c>
      <c r="C10" s="19">
        <v>1174</v>
      </c>
      <c r="D10" s="19">
        <v>1112</v>
      </c>
      <c r="E10" s="19">
        <v>1082</v>
      </c>
      <c r="F10" s="19">
        <v>993</v>
      </c>
      <c r="G10" s="19">
        <v>938</v>
      </c>
    </row>
    <row r="11" spans="1:7" ht="15" x14ac:dyDescent="0.3">
      <c r="A11" s="37" t="s">
        <v>246</v>
      </c>
      <c r="B11" s="19">
        <v>41670</v>
      </c>
      <c r="C11" s="19">
        <v>42456</v>
      </c>
      <c r="D11" s="19">
        <v>43621</v>
      </c>
      <c r="E11" s="19">
        <v>43921</v>
      </c>
      <c r="F11" s="19">
        <v>44134</v>
      </c>
      <c r="G11" s="19">
        <v>45746</v>
      </c>
    </row>
    <row r="12" spans="1:7" s="33" customFormat="1" ht="15.6" x14ac:dyDescent="0.3">
      <c r="A12" s="38" t="s">
        <v>210</v>
      </c>
      <c r="B12" s="24">
        <v>41739</v>
      </c>
      <c r="C12" s="24">
        <v>42488</v>
      </c>
      <c r="D12" s="24">
        <v>43643</v>
      </c>
      <c r="E12" s="24">
        <v>43941</v>
      </c>
      <c r="F12" s="24">
        <v>44172</v>
      </c>
      <c r="G12" s="24">
        <v>45775</v>
      </c>
    </row>
    <row r="14" spans="1:7" x14ac:dyDescent="0.3">
      <c r="A14" t="s">
        <v>634</v>
      </c>
    </row>
  </sheetData>
  <sheetProtection algorithmName="SHA-512" hashValue="hlRV3l8LF5bylfXb9tzN+Deythv7dMpGsaeTceuxUn+ifUcgjiv64ucsY7QWjPfmmmlnHI+TorUfZXrUO2FslA==" saltValue="z3CjemWGuBNVkcw1bQlOGw==" spinCount="100000" sheet="1" objects="1" scenarios="1"/>
  <mergeCells count="7">
    <mergeCell ref="B8:G8"/>
    <mergeCell ref="A1:G1"/>
    <mergeCell ref="A2:G2"/>
    <mergeCell ref="A3:G3"/>
    <mergeCell ref="A4:G4"/>
    <mergeCell ref="A5:G5"/>
    <mergeCell ref="B7:G7"/>
  </mergeCells>
  <printOptions horizontalCentered="1"/>
  <pageMargins left="0.25" right="0.25" top="0.75" bottom="0.75" header="0.3" footer="0.3"/>
  <pageSetup fitToHeight="10" orientation="landscape" r:id="rId1"/>
  <headerFoot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D9AE-7631-4E96-8434-E8C658ACB0AC}">
  <sheetPr>
    <pageSetUpPr fitToPage="1"/>
  </sheetPr>
  <dimension ref="A1:S22"/>
  <sheetViews>
    <sheetView workbookViewId="0">
      <selection activeCell="Q17" sqref="Q17"/>
    </sheetView>
  </sheetViews>
  <sheetFormatPr defaultRowHeight="14.4" x14ac:dyDescent="0.3"/>
  <cols>
    <col min="1" max="1" width="34.77734375" bestFit="1" customWidth="1"/>
    <col min="2" max="2" width="6.5546875" bestFit="1" customWidth="1"/>
    <col min="3" max="3" width="11.88671875" bestFit="1" customWidth="1"/>
    <col min="4" max="4" width="8.88671875" bestFit="1" customWidth="1"/>
    <col min="5" max="5" width="6.5546875" bestFit="1" customWidth="1"/>
    <col min="6" max="6" width="11.88671875" bestFit="1" customWidth="1"/>
    <col min="7" max="7" width="8.88671875" bestFit="1" customWidth="1"/>
    <col min="8" max="8" width="6.5546875" bestFit="1" customWidth="1"/>
    <col min="9" max="9" width="11.88671875" bestFit="1" customWidth="1"/>
    <col min="10" max="10" width="8.88671875" bestFit="1" customWidth="1"/>
    <col min="11" max="11" width="9.33203125" bestFit="1" customWidth="1"/>
    <col min="12" max="12" width="11.88671875" bestFit="1" customWidth="1"/>
    <col min="13" max="13" width="8.88671875" bestFit="1" customWidth="1"/>
    <col min="14" max="14" width="6.5546875" bestFit="1" customWidth="1"/>
    <col min="15" max="15" width="11.88671875" bestFit="1" customWidth="1"/>
    <col min="16" max="16" width="8.88671875" bestFit="1" customWidth="1"/>
    <col min="17" max="17" width="6.5546875" bestFit="1" customWidth="1"/>
    <col min="18" max="18" width="11.88671875" bestFit="1" customWidth="1"/>
    <col min="19" max="19" width="8.88671875" bestFit="1" customWidth="1"/>
  </cols>
  <sheetData>
    <row r="1" spans="1:19" ht="22.8" x14ac:dyDescent="0.4">
      <c r="A1" s="162" t="s">
        <v>284</v>
      </c>
      <c r="B1" s="162"/>
      <c r="C1" s="162"/>
      <c r="D1" s="162"/>
      <c r="E1" s="162"/>
      <c r="F1" s="162"/>
      <c r="G1" s="162"/>
      <c r="H1" s="162"/>
      <c r="I1" s="162"/>
      <c r="J1" s="162"/>
      <c r="K1" s="162"/>
      <c r="L1" s="162"/>
      <c r="M1" s="162"/>
      <c r="N1" s="162"/>
      <c r="O1" s="162"/>
      <c r="P1" s="162"/>
      <c r="Q1" s="162"/>
      <c r="R1" s="162"/>
      <c r="S1" s="162"/>
    </row>
    <row r="2" spans="1:19" ht="22.95" customHeight="1" x14ac:dyDescent="0.4">
      <c r="A2" s="162" t="s">
        <v>179</v>
      </c>
      <c r="B2" s="162"/>
      <c r="C2" s="162"/>
      <c r="D2" s="162"/>
      <c r="E2" s="162"/>
      <c r="F2" s="162"/>
      <c r="G2" s="162"/>
      <c r="H2" s="162"/>
      <c r="I2" s="162"/>
      <c r="J2" s="162"/>
      <c r="K2" s="162"/>
      <c r="L2" s="162"/>
      <c r="M2" s="162"/>
      <c r="N2" s="162"/>
      <c r="O2" s="162"/>
      <c r="P2" s="162"/>
      <c r="Q2" s="162"/>
      <c r="R2" s="162"/>
      <c r="S2" s="162"/>
    </row>
    <row r="3" spans="1:19" ht="22.8" x14ac:dyDescent="0.4">
      <c r="A3" s="162" t="s">
        <v>270</v>
      </c>
      <c r="B3" s="162"/>
      <c r="C3" s="162"/>
      <c r="D3" s="162"/>
      <c r="E3" s="162"/>
      <c r="F3" s="162"/>
      <c r="G3" s="162"/>
      <c r="H3" s="162"/>
      <c r="I3" s="162"/>
      <c r="J3" s="162"/>
      <c r="K3" s="162"/>
      <c r="L3" s="162"/>
      <c r="M3" s="162"/>
      <c r="N3" s="162"/>
      <c r="O3" s="162"/>
      <c r="P3" s="162"/>
      <c r="Q3" s="162"/>
      <c r="R3" s="162"/>
      <c r="S3" s="162"/>
    </row>
    <row r="4" spans="1:19" ht="22.95" customHeight="1" x14ac:dyDescent="0.4">
      <c r="A4" s="162" t="s">
        <v>708</v>
      </c>
      <c r="B4" s="162"/>
      <c r="C4" s="162"/>
      <c r="D4" s="162"/>
      <c r="E4" s="162"/>
      <c r="F4" s="162"/>
      <c r="G4" s="162"/>
      <c r="H4" s="162"/>
      <c r="I4" s="162"/>
      <c r="J4" s="162"/>
      <c r="K4" s="162"/>
      <c r="L4" s="162"/>
      <c r="M4" s="162"/>
      <c r="N4" s="162"/>
      <c r="O4" s="162"/>
      <c r="P4" s="162"/>
      <c r="Q4" s="162"/>
      <c r="R4" s="162"/>
      <c r="S4" s="162"/>
    </row>
    <row r="6" spans="1:19" x14ac:dyDescent="0.3">
      <c r="A6" s="33"/>
      <c r="B6" s="189" t="s">
        <v>181</v>
      </c>
      <c r="C6" s="182"/>
      <c r="D6" s="182"/>
      <c r="E6" s="182"/>
      <c r="F6" s="182"/>
      <c r="G6" s="182"/>
      <c r="H6" s="182"/>
      <c r="I6" s="182"/>
      <c r="J6" s="182"/>
      <c r="K6" s="182"/>
      <c r="L6" s="182"/>
      <c r="M6" s="182"/>
      <c r="N6" s="182"/>
      <c r="O6" s="182"/>
      <c r="P6" s="182"/>
      <c r="Q6" s="182"/>
      <c r="R6" s="182"/>
      <c r="S6" s="182"/>
    </row>
    <row r="7" spans="1:19" x14ac:dyDescent="0.3">
      <c r="A7" s="51"/>
      <c r="B7" s="188" t="s">
        <v>186</v>
      </c>
      <c r="C7" s="182"/>
      <c r="D7" s="182"/>
      <c r="E7" s="188" t="s">
        <v>187</v>
      </c>
      <c r="F7" s="182"/>
      <c r="G7" s="182"/>
      <c r="H7" s="188" t="s">
        <v>188</v>
      </c>
      <c r="I7" s="182"/>
      <c r="J7" s="182"/>
      <c r="K7" s="188" t="s">
        <v>189</v>
      </c>
      <c r="L7" s="182"/>
      <c r="M7" s="182"/>
      <c r="N7" s="188" t="s">
        <v>682</v>
      </c>
      <c r="O7" s="182"/>
      <c r="P7" s="182"/>
      <c r="Q7" s="188" t="s">
        <v>709</v>
      </c>
      <c r="R7" s="182"/>
      <c r="S7" s="182"/>
    </row>
    <row r="8" spans="1:19" s="54" customFormat="1" ht="36.6" customHeight="1" x14ac:dyDescent="0.3">
      <c r="A8" s="52" t="s">
        <v>271</v>
      </c>
      <c r="B8" s="53" t="s">
        <v>701</v>
      </c>
      <c r="C8" s="53" t="s">
        <v>183</v>
      </c>
      <c r="D8" s="53" t="s">
        <v>184</v>
      </c>
      <c r="E8" s="53" t="s">
        <v>701</v>
      </c>
      <c r="F8" s="53" t="s">
        <v>183</v>
      </c>
      <c r="G8" s="53" t="s">
        <v>184</v>
      </c>
      <c r="H8" s="53" t="s">
        <v>701</v>
      </c>
      <c r="I8" s="53" t="s">
        <v>183</v>
      </c>
      <c r="J8" s="53" t="s">
        <v>184</v>
      </c>
      <c r="K8" s="53" t="s">
        <v>701</v>
      </c>
      <c r="L8" s="53" t="s">
        <v>183</v>
      </c>
      <c r="M8" s="53" t="s">
        <v>184</v>
      </c>
      <c r="N8" s="53" t="s">
        <v>701</v>
      </c>
      <c r="O8" s="53" t="s">
        <v>183</v>
      </c>
      <c r="P8" s="53" t="s">
        <v>184</v>
      </c>
      <c r="Q8" s="53" t="s">
        <v>701</v>
      </c>
      <c r="R8" s="53" t="s">
        <v>183</v>
      </c>
      <c r="S8" s="53" t="s">
        <v>184</v>
      </c>
    </row>
    <row r="9" spans="1:19" x14ac:dyDescent="0.3">
      <c r="A9" s="55" t="s">
        <v>272</v>
      </c>
      <c r="B9" s="43">
        <v>361</v>
      </c>
      <c r="C9" s="44">
        <v>149649234.77000013</v>
      </c>
      <c r="D9" s="44">
        <v>414540.81653739646</v>
      </c>
      <c r="E9" s="43">
        <v>309</v>
      </c>
      <c r="F9" s="44">
        <v>131549252.33000012</v>
      </c>
      <c r="G9" s="44">
        <v>425725.73569579324</v>
      </c>
      <c r="H9" s="43">
        <v>279</v>
      </c>
      <c r="I9" s="44">
        <v>125311113.90000007</v>
      </c>
      <c r="J9" s="44">
        <v>449143.77741935506</v>
      </c>
      <c r="K9" s="89">
        <v>274</v>
      </c>
      <c r="L9" s="44">
        <v>123689150.54999994</v>
      </c>
      <c r="M9" s="44">
        <v>451420.25748175161</v>
      </c>
      <c r="N9" s="43">
        <v>264</v>
      </c>
      <c r="O9" s="44">
        <v>113843133.29999998</v>
      </c>
      <c r="P9" s="44">
        <v>431223.98977272719</v>
      </c>
      <c r="Q9" s="43">
        <v>255</v>
      </c>
      <c r="R9" s="44">
        <v>116933136.89999996</v>
      </c>
      <c r="S9" s="44">
        <v>458561.32117647043</v>
      </c>
    </row>
    <row r="10" spans="1:19" x14ac:dyDescent="0.3">
      <c r="A10" s="55" t="s">
        <v>273</v>
      </c>
      <c r="B10" s="43">
        <v>38398</v>
      </c>
      <c r="C10" s="44">
        <v>4543150441.099987</v>
      </c>
      <c r="D10" s="44">
        <v>118317.37176675834</v>
      </c>
      <c r="E10" s="43">
        <v>38065</v>
      </c>
      <c r="F10" s="44">
        <v>4672397019.2600126</v>
      </c>
      <c r="G10" s="44">
        <v>122747.85286378596</v>
      </c>
      <c r="H10" s="43">
        <v>37614</v>
      </c>
      <c r="I10" s="44">
        <v>4771063390.8498182</v>
      </c>
      <c r="J10" s="44">
        <v>126842.75511378259</v>
      </c>
      <c r="K10" s="89">
        <v>36925</v>
      </c>
      <c r="L10" s="44">
        <v>4845344059.4198427</v>
      </c>
      <c r="M10" s="44">
        <v>131221.23383669174</v>
      </c>
      <c r="N10" s="43">
        <v>36189</v>
      </c>
      <c r="O10" s="44">
        <v>4825976428.1399651</v>
      </c>
      <c r="P10" s="44">
        <v>133354.78814391018</v>
      </c>
      <c r="Q10" s="43">
        <v>35459</v>
      </c>
      <c r="R10" s="44">
        <v>4884100004.6601534</v>
      </c>
      <c r="S10" s="44">
        <v>137739.36108350923</v>
      </c>
    </row>
    <row r="11" spans="1:19" x14ac:dyDescent="0.3">
      <c r="A11" s="55" t="s">
        <v>274</v>
      </c>
      <c r="B11" s="43">
        <v>48633</v>
      </c>
      <c r="C11" s="44">
        <v>1492992499.4699728</v>
      </c>
      <c r="D11" s="44">
        <v>30699.165165010854</v>
      </c>
      <c r="E11" s="43">
        <v>48756</v>
      </c>
      <c r="F11" s="44">
        <v>1501146934.4999809</v>
      </c>
      <c r="G11" s="44">
        <v>30788.968219295697</v>
      </c>
      <c r="H11" s="43">
        <v>48586</v>
      </c>
      <c r="I11" s="44">
        <v>1580933160.6399858</v>
      </c>
      <c r="J11" s="44">
        <v>32538.862236858062</v>
      </c>
      <c r="K11" s="89">
        <v>47786</v>
      </c>
      <c r="L11" s="44">
        <v>1582641957.679996</v>
      </c>
      <c r="M11" s="44">
        <v>33119.36461892596</v>
      </c>
      <c r="N11" s="43">
        <v>44949</v>
      </c>
      <c r="O11" s="44">
        <v>1166086699.6099961</v>
      </c>
      <c r="P11" s="44">
        <v>25942.43920020459</v>
      </c>
      <c r="Q11" s="43">
        <v>40903</v>
      </c>
      <c r="R11" s="44">
        <v>1326508037.6599572</v>
      </c>
      <c r="S11" s="44">
        <v>32430.580584797135</v>
      </c>
    </row>
    <row r="12" spans="1:19" x14ac:dyDescent="0.3">
      <c r="A12" s="55" t="s">
        <v>275</v>
      </c>
      <c r="B12" s="43">
        <v>25031</v>
      </c>
      <c r="C12" s="44">
        <v>365241664.42000121</v>
      </c>
      <c r="D12" s="44">
        <v>14591.573026247501</v>
      </c>
      <c r="E12" s="43">
        <v>28149</v>
      </c>
      <c r="F12" s="44">
        <v>443809393.84000069</v>
      </c>
      <c r="G12" s="44">
        <v>15766.435533766766</v>
      </c>
      <c r="H12" s="43">
        <v>29751</v>
      </c>
      <c r="I12" s="44">
        <v>524431206.17000097</v>
      </c>
      <c r="J12" s="44">
        <v>17627.347187321466</v>
      </c>
      <c r="K12" s="89">
        <v>37921</v>
      </c>
      <c r="L12" s="44">
        <v>612536905.01999927</v>
      </c>
      <c r="M12" s="44">
        <v>16152.973418949903</v>
      </c>
      <c r="N12" s="43">
        <v>37697</v>
      </c>
      <c r="O12" s="44">
        <v>642520532.28000283</v>
      </c>
      <c r="P12" s="44">
        <v>17044.34125474183</v>
      </c>
      <c r="Q12" s="43">
        <v>34140</v>
      </c>
      <c r="R12" s="44">
        <v>636821025.85000229</v>
      </c>
      <c r="S12" s="44">
        <v>18653.22278412426</v>
      </c>
    </row>
    <row r="13" spans="1:19" x14ac:dyDescent="0.3">
      <c r="A13" s="55" t="s">
        <v>276</v>
      </c>
      <c r="B13" s="43">
        <v>101618</v>
      </c>
      <c r="C13" s="44">
        <v>249852631.16000906</v>
      </c>
      <c r="D13" s="44">
        <v>2458.7438363282986</v>
      </c>
      <c r="E13" s="43">
        <v>104263</v>
      </c>
      <c r="F13" s="44">
        <v>258040398.94014677</v>
      </c>
      <c r="G13" s="44">
        <v>2474.8990431902666</v>
      </c>
      <c r="H13" s="43">
        <v>106131</v>
      </c>
      <c r="I13" s="44">
        <v>467848521.64000076</v>
      </c>
      <c r="J13" s="44">
        <v>4408.2174071666223</v>
      </c>
      <c r="K13" s="89">
        <v>109763</v>
      </c>
      <c r="L13" s="44">
        <v>508173978.67000008</v>
      </c>
      <c r="M13" s="44">
        <v>4629.7384243324259</v>
      </c>
      <c r="N13" s="43">
        <v>112720</v>
      </c>
      <c r="O13" s="44">
        <v>431176643.37</v>
      </c>
      <c r="P13" s="44">
        <v>3825.2008815649397</v>
      </c>
      <c r="Q13" s="43">
        <v>115650</v>
      </c>
      <c r="R13" s="44">
        <v>448260338.8901031</v>
      </c>
      <c r="S13" s="44">
        <v>3876.0081183752968</v>
      </c>
    </row>
    <row r="14" spans="1:19" x14ac:dyDescent="0.3">
      <c r="A14" s="55" t="s">
        <v>277</v>
      </c>
      <c r="B14" s="43">
        <v>18959</v>
      </c>
      <c r="C14" s="44">
        <v>141364791.54000011</v>
      </c>
      <c r="D14" s="44">
        <v>7456.3421878791132</v>
      </c>
      <c r="E14" s="43">
        <v>20304</v>
      </c>
      <c r="F14" s="44">
        <v>167393623.62000024</v>
      </c>
      <c r="G14" s="44">
        <v>8244.3668055555681</v>
      </c>
      <c r="H14" s="43">
        <v>21320</v>
      </c>
      <c r="I14" s="44">
        <v>204764466.71999952</v>
      </c>
      <c r="J14" s="44">
        <v>9604.3370881800893</v>
      </c>
      <c r="K14" s="89">
        <v>21734</v>
      </c>
      <c r="L14" s="44">
        <v>220792982.88000062</v>
      </c>
      <c r="M14" s="44">
        <v>10158.874706910859</v>
      </c>
      <c r="N14" s="43">
        <v>17821</v>
      </c>
      <c r="O14" s="44">
        <v>206844539.16999981</v>
      </c>
      <c r="P14" s="44">
        <v>11606.786329049986</v>
      </c>
      <c r="Q14" s="43">
        <v>20352</v>
      </c>
      <c r="R14" s="44">
        <v>257470228.26000002</v>
      </c>
      <c r="S14" s="44">
        <v>12650.856341391511</v>
      </c>
    </row>
    <row r="15" spans="1:19" x14ac:dyDescent="0.3">
      <c r="A15" s="55" t="s">
        <v>278</v>
      </c>
      <c r="B15" s="43">
        <v>17925</v>
      </c>
      <c r="C15" s="44">
        <v>186980562.4599984</v>
      </c>
      <c r="D15" s="44">
        <v>10431.272661645657</v>
      </c>
      <c r="E15" s="43">
        <v>17527</v>
      </c>
      <c r="F15" s="44">
        <v>190020846.04999936</v>
      </c>
      <c r="G15" s="44">
        <v>10841.607009185791</v>
      </c>
      <c r="H15" s="43">
        <v>16485</v>
      </c>
      <c r="I15" s="44">
        <v>189709543.39000094</v>
      </c>
      <c r="J15" s="44">
        <v>11508.009911434694</v>
      </c>
      <c r="K15" s="89">
        <v>15316</v>
      </c>
      <c r="L15" s="44">
        <v>180155187.26000008</v>
      </c>
      <c r="M15" s="44">
        <v>11762.548136589194</v>
      </c>
      <c r="N15" s="43">
        <v>14320</v>
      </c>
      <c r="O15" s="44">
        <v>136579734.17000031</v>
      </c>
      <c r="P15" s="44">
        <v>9537.6909336592398</v>
      </c>
      <c r="Q15" s="43">
        <v>13570</v>
      </c>
      <c r="R15" s="44">
        <v>147061122.8300007</v>
      </c>
      <c r="S15" s="44">
        <v>10837.223495210073</v>
      </c>
    </row>
    <row r="16" spans="1:19" x14ac:dyDescent="0.3">
      <c r="A16" s="55" t="s">
        <v>279</v>
      </c>
      <c r="B16" s="43">
        <v>7809</v>
      </c>
      <c r="C16" s="44">
        <v>56989737.709999986</v>
      </c>
      <c r="D16" s="44">
        <v>7297.9559111281833</v>
      </c>
      <c r="E16" s="43">
        <v>10549</v>
      </c>
      <c r="F16" s="44">
        <v>86904754.519999996</v>
      </c>
      <c r="G16" s="44">
        <v>8238.1983619300408</v>
      </c>
      <c r="H16" s="43">
        <v>14256</v>
      </c>
      <c r="I16" s="44">
        <v>123091326.94</v>
      </c>
      <c r="J16" s="44">
        <v>8634.352338664421</v>
      </c>
      <c r="K16" s="89">
        <v>18283</v>
      </c>
      <c r="L16" s="44">
        <v>159152707.64000002</v>
      </c>
      <c r="M16" s="44">
        <v>8704.955840945142</v>
      </c>
      <c r="N16" s="43">
        <v>21351</v>
      </c>
      <c r="O16" s="44">
        <v>196166629.93000004</v>
      </c>
      <c r="P16" s="44">
        <v>9187.7022120743768</v>
      </c>
      <c r="Q16" s="43">
        <v>25514</v>
      </c>
      <c r="R16" s="44">
        <v>247773821.52000004</v>
      </c>
      <c r="S16" s="44">
        <v>9711.2887638159464</v>
      </c>
    </row>
    <row r="17" spans="1:19" x14ac:dyDescent="0.3">
      <c r="A17" s="55" t="s">
        <v>280</v>
      </c>
      <c r="B17" s="43">
        <v>33300</v>
      </c>
      <c r="C17" s="44">
        <v>78340466.930000156</v>
      </c>
      <c r="D17" s="44">
        <v>2352.5665744744792</v>
      </c>
      <c r="E17" s="43">
        <v>33373</v>
      </c>
      <c r="F17" s="44">
        <v>81028568.950000331</v>
      </c>
      <c r="G17" s="44">
        <v>2427.967786833678</v>
      </c>
      <c r="H17" s="43">
        <v>32332</v>
      </c>
      <c r="I17" s="44">
        <v>81927192.200001553</v>
      </c>
      <c r="J17" s="44">
        <v>2533.9351787703067</v>
      </c>
      <c r="K17" s="89">
        <v>30338</v>
      </c>
      <c r="L17" s="44">
        <v>69210329.720001146</v>
      </c>
      <c r="M17" s="44">
        <v>2281.3082510383397</v>
      </c>
      <c r="N17" s="43">
        <v>27967</v>
      </c>
      <c r="O17" s="44">
        <v>73380122.270000517</v>
      </c>
      <c r="P17" s="44">
        <v>2623.8110011799804</v>
      </c>
      <c r="Q17" s="43">
        <v>29082</v>
      </c>
      <c r="R17" s="44">
        <v>79986764.090000033</v>
      </c>
      <c r="S17" s="44">
        <v>2750.3873217110249</v>
      </c>
    </row>
    <row r="18" spans="1:19" x14ac:dyDescent="0.3">
      <c r="A18" s="55" t="s">
        <v>281</v>
      </c>
      <c r="B18" s="43">
        <v>1561</v>
      </c>
      <c r="C18" s="44">
        <v>6493486.360000005</v>
      </c>
      <c r="D18" s="44">
        <v>4159.8247021140323</v>
      </c>
      <c r="E18" s="43">
        <v>1387</v>
      </c>
      <c r="F18" s="44">
        <v>6702213.1600000039</v>
      </c>
      <c r="G18" s="44">
        <v>4832.165219899066</v>
      </c>
      <c r="H18" s="43">
        <v>1109</v>
      </c>
      <c r="I18" s="44">
        <v>6276130.7600000016</v>
      </c>
      <c r="J18" s="44">
        <v>5659.2702975653756</v>
      </c>
      <c r="K18" s="89">
        <v>792</v>
      </c>
      <c r="L18" s="44">
        <v>4795054.9200000018</v>
      </c>
      <c r="M18" s="44">
        <v>6054.362272727275</v>
      </c>
      <c r="N18" s="43">
        <v>596</v>
      </c>
      <c r="O18" s="44">
        <v>3364605.32</v>
      </c>
      <c r="P18" s="44">
        <v>5645.3109395973152</v>
      </c>
      <c r="Q18" s="43">
        <v>436</v>
      </c>
      <c r="R18" s="44">
        <v>2706298.4400000004</v>
      </c>
      <c r="S18" s="44">
        <v>6207.1065137614687</v>
      </c>
    </row>
    <row r="19" spans="1:19" x14ac:dyDescent="0.3">
      <c r="A19" s="55" t="s">
        <v>282</v>
      </c>
      <c r="B19" s="43">
        <v>664</v>
      </c>
      <c r="C19" s="44">
        <v>52172724.179999746</v>
      </c>
      <c r="D19" s="44">
        <v>78573.379789156243</v>
      </c>
      <c r="E19" s="43">
        <v>1006</v>
      </c>
      <c r="F19" s="44">
        <v>92123423.439999327</v>
      </c>
      <c r="G19" s="44">
        <v>91573.979562623586</v>
      </c>
      <c r="H19" s="43">
        <v>1419</v>
      </c>
      <c r="I19" s="44">
        <v>151999433.52999693</v>
      </c>
      <c r="J19" s="44">
        <v>107117.28930937064</v>
      </c>
      <c r="K19" s="89">
        <v>1855</v>
      </c>
      <c r="L19" s="44">
        <v>207222567.39999747</v>
      </c>
      <c r="M19" s="44">
        <v>111710.27892183152</v>
      </c>
      <c r="N19" s="43">
        <v>1854</v>
      </c>
      <c r="O19" s="44">
        <v>238178400.18999985</v>
      </c>
      <c r="P19" s="44">
        <v>128467.31401833864</v>
      </c>
      <c r="Q19" s="43">
        <v>1815</v>
      </c>
      <c r="R19" s="44">
        <v>235134308.5800004</v>
      </c>
      <c r="S19" s="44">
        <v>129550.58323966964</v>
      </c>
    </row>
    <row r="20" spans="1:19" x14ac:dyDescent="0.3">
      <c r="A20" s="50" t="s">
        <v>210</v>
      </c>
      <c r="B20" s="45">
        <v>115574</v>
      </c>
      <c r="C20" s="46">
        <v>7323228240.0927639</v>
      </c>
      <c r="D20" s="46">
        <v>63363.976673756762</v>
      </c>
      <c r="E20" s="45">
        <v>117934</v>
      </c>
      <c r="F20" s="46">
        <v>7631116428.6077442</v>
      </c>
      <c r="G20" s="46">
        <v>64706.67007485326</v>
      </c>
      <c r="H20" s="45">
        <v>119842</v>
      </c>
      <c r="I20" s="46">
        <v>8227355486.7399864</v>
      </c>
      <c r="J20" s="46">
        <v>68651.68711086252</v>
      </c>
      <c r="K20" s="90">
        <v>121916</v>
      </c>
      <c r="L20" s="46">
        <v>8513714881.1600018</v>
      </c>
      <c r="M20" s="46">
        <v>69832.62968896619</v>
      </c>
      <c r="N20" s="45">
        <v>123969</v>
      </c>
      <c r="O20" s="46">
        <v>8034117467.7500763</v>
      </c>
      <c r="P20" s="46">
        <v>64807.47176915258</v>
      </c>
      <c r="Q20" s="45">
        <v>126925</v>
      </c>
      <c r="R20" s="46">
        <v>8382755087.6797638</v>
      </c>
      <c r="S20" s="46">
        <v>66044.948494620941</v>
      </c>
    </row>
    <row r="22" spans="1:19" x14ac:dyDescent="0.3">
      <c r="A22" t="s">
        <v>283</v>
      </c>
    </row>
  </sheetData>
  <sheetProtection algorithmName="SHA-512" hashValue="qV4eYr/nGK90p1bX9UCOWQWD4rqXzbr55fHWpVJxkg33gpG6atFwGCjg7wpH4qsEOK9FHSxCNTc9Ld8YeyLtyA==" saltValue="QLAvMRT5OrJbY0kyDxQkIw==" spinCount="100000" sheet="1" objects="1" scenarios="1"/>
  <mergeCells count="11">
    <mergeCell ref="K7:M7"/>
    <mergeCell ref="A1:S1"/>
    <mergeCell ref="A2:S2"/>
    <mergeCell ref="A3:S3"/>
    <mergeCell ref="A4:S4"/>
    <mergeCell ref="B6:S6"/>
    <mergeCell ref="B7:D7"/>
    <mergeCell ref="E7:G7"/>
    <mergeCell ref="H7:J7"/>
    <mergeCell ref="N7:P7"/>
    <mergeCell ref="Q7:S7"/>
  </mergeCells>
  <printOptions horizontalCentered="1"/>
  <pageMargins left="0.25" right="0.25" top="0.75" bottom="0.75" header="0.3" footer="0.3"/>
  <pageSetup scale="66" fitToHeight="10" orientation="landscape" r:id="rId1"/>
  <headerFooter>
    <oddFooter>Page &amp;P</oddFoot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3234A-D1A1-4342-ACC9-504E3C24F0FD}">
  <sheetPr>
    <pageSetUpPr fitToPage="1"/>
  </sheetPr>
  <dimension ref="A1:G4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1208</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155</v>
      </c>
      <c r="B3" s="162"/>
      <c r="C3" s="162"/>
      <c r="D3" s="162"/>
      <c r="E3" s="162"/>
      <c r="F3" s="39"/>
      <c r="G3" s="39"/>
    </row>
    <row r="4" spans="1:7" ht="22.95" customHeight="1" x14ac:dyDescent="0.4">
      <c r="A4" s="162" t="s">
        <v>721</v>
      </c>
      <c r="B4" s="162"/>
      <c r="C4" s="162"/>
      <c r="D4" s="162"/>
      <c r="E4" s="162"/>
      <c r="F4" s="39"/>
      <c r="G4" s="39"/>
    </row>
    <row r="5" spans="1:7" ht="22.95" customHeight="1" x14ac:dyDescent="0.4">
      <c r="A5" s="162" t="s">
        <v>713</v>
      </c>
      <c r="B5" s="162"/>
      <c r="C5" s="162"/>
      <c r="D5" s="162"/>
      <c r="E5" s="162"/>
      <c r="F5" s="39"/>
      <c r="G5" s="39"/>
    </row>
    <row r="7" spans="1:7" x14ac:dyDescent="0.3">
      <c r="A7" s="40" t="s">
        <v>205</v>
      </c>
      <c r="B7" s="41" t="s">
        <v>263</v>
      </c>
      <c r="C7" s="47" t="s">
        <v>201</v>
      </c>
      <c r="D7" s="47" t="s">
        <v>183</v>
      </c>
      <c r="E7" s="47" t="s">
        <v>184</v>
      </c>
    </row>
    <row r="8" spans="1:7" x14ac:dyDescent="0.3">
      <c r="A8" s="210" t="s">
        <v>206</v>
      </c>
      <c r="B8" s="103" t="s">
        <v>264</v>
      </c>
      <c r="C8" s="126">
        <v>1826</v>
      </c>
      <c r="D8" s="101">
        <v>31317000.769999832</v>
      </c>
      <c r="E8" s="101">
        <v>17150.60283132521</v>
      </c>
    </row>
    <row r="9" spans="1:7" x14ac:dyDescent="0.3">
      <c r="A9" s="198"/>
      <c r="B9" s="103" t="s">
        <v>718</v>
      </c>
      <c r="C9" s="126">
        <v>5709</v>
      </c>
      <c r="D9" s="101">
        <v>79859505.659999207</v>
      </c>
      <c r="E9" s="101">
        <v>13988.352716762867</v>
      </c>
    </row>
    <row r="10" spans="1:7" x14ac:dyDescent="0.3">
      <c r="A10" s="198"/>
      <c r="B10" s="103" t="s">
        <v>717</v>
      </c>
      <c r="C10" s="126">
        <v>263</v>
      </c>
      <c r="D10" s="101">
        <v>3791008.0500000021</v>
      </c>
      <c r="E10" s="101">
        <v>14414.479277566548</v>
      </c>
    </row>
    <row r="11" spans="1:7" x14ac:dyDescent="0.3">
      <c r="A11" s="198"/>
      <c r="B11" s="103" t="s">
        <v>716</v>
      </c>
      <c r="C11" s="126">
        <v>224</v>
      </c>
      <c r="D11" s="101">
        <v>3798103.1000000006</v>
      </c>
      <c r="E11" s="101">
        <v>16955.817410714288</v>
      </c>
    </row>
    <row r="12" spans="1:7" x14ac:dyDescent="0.3">
      <c r="A12" s="198"/>
      <c r="B12" s="103" t="s">
        <v>265</v>
      </c>
      <c r="C12" s="126">
        <v>7997</v>
      </c>
      <c r="D12" s="101">
        <v>184893509.15000314</v>
      </c>
      <c r="E12" s="101">
        <v>23120.358778292251</v>
      </c>
    </row>
    <row r="13" spans="1:7" x14ac:dyDescent="0.3">
      <c r="A13" s="198"/>
      <c r="B13" s="103" t="s">
        <v>715</v>
      </c>
      <c r="C13" s="126">
        <v>1332</v>
      </c>
      <c r="D13" s="101">
        <v>22621971.889999922</v>
      </c>
      <c r="E13" s="101">
        <v>16983.46237987982</v>
      </c>
    </row>
    <row r="14" spans="1:7" x14ac:dyDescent="0.3">
      <c r="A14" s="198"/>
      <c r="B14" s="103" t="s">
        <v>266</v>
      </c>
      <c r="C14" s="126">
        <v>855</v>
      </c>
      <c r="D14" s="101">
        <v>11005109.549999995</v>
      </c>
      <c r="E14" s="101">
        <v>12871.47315789473</v>
      </c>
    </row>
    <row r="15" spans="1:7" x14ac:dyDescent="0.3">
      <c r="A15" s="198"/>
      <c r="B15" s="103" t="s">
        <v>714</v>
      </c>
      <c r="C15" s="126">
        <v>1113</v>
      </c>
      <c r="D15" s="101">
        <v>5159982.200000003</v>
      </c>
      <c r="E15" s="101">
        <v>4636.1026055705324</v>
      </c>
    </row>
    <row r="16" spans="1:7" x14ac:dyDescent="0.3">
      <c r="A16" s="198"/>
      <c r="B16" s="100" t="s">
        <v>605</v>
      </c>
      <c r="C16" s="99">
        <v>19319</v>
      </c>
      <c r="D16" s="98">
        <v>342446190.36999136</v>
      </c>
      <c r="E16" s="98">
        <v>17725.875582069017</v>
      </c>
    </row>
    <row r="17" spans="1:5" x14ac:dyDescent="0.3">
      <c r="A17" s="210" t="s">
        <v>260</v>
      </c>
      <c r="B17" s="103" t="s">
        <v>264</v>
      </c>
      <c r="C17" s="126">
        <v>1266</v>
      </c>
      <c r="D17" s="101">
        <v>56765647.279999793</v>
      </c>
      <c r="E17" s="101">
        <v>44838.583949446911</v>
      </c>
    </row>
    <row r="18" spans="1:5" x14ac:dyDescent="0.3">
      <c r="A18" s="198"/>
      <c r="B18" s="103" t="s">
        <v>718</v>
      </c>
      <c r="C18" s="126">
        <v>6299</v>
      </c>
      <c r="D18" s="101">
        <v>366354629.7699973</v>
      </c>
      <c r="E18" s="101">
        <v>58160.76040165063</v>
      </c>
    </row>
    <row r="19" spans="1:5" x14ac:dyDescent="0.3">
      <c r="A19" s="198"/>
      <c r="B19" s="103" t="s">
        <v>717</v>
      </c>
      <c r="C19" s="126">
        <v>155</v>
      </c>
      <c r="D19" s="101">
        <v>6214101.0500000026</v>
      </c>
      <c r="E19" s="101">
        <v>40090.974516129048</v>
      </c>
    </row>
    <row r="20" spans="1:5" x14ac:dyDescent="0.3">
      <c r="A20" s="198"/>
      <c r="B20" s="103" t="s">
        <v>716</v>
      </c>
      <c r="C20" s="126">
        <v>113</v>
      </c>
      <c r="D20" s="101">
        <v>5694353.8699999982</v>
      </c>
      <c r="E20" s="101">
        <v>50392.512123893786</v>
      </c>
    </row>
    <row r="21" spans="1:5" x14ac:dyDescent="0.3">
      <c r="A21" s="198"/>
      <c r="B21" s="103" t="s">
        <v>265</v>
      </c>
      <c r="C21" s="126">
        <v>6671</v>
      </c>
      <c r="D21" s="101">
        <v>445671369.7699998</v>
      </c>
      <c r="E21" s="101">
        <v>66807.280733023508</v>
      </c>
    </row>
    <row r="22" spans="1:5" x14ac:dyDescent="0.3">
      <c r="A22" s="198"/>
      <c r="B22" s="103" t="s">
        <v>715</v>
      </c>
      <c r="C22" s="126">
        <v>890</v>
      </c>
      <c r="D22" s="101">
        <v>43441168.579999819</v>
      </c>
      <c r="E22" s="101">
        <v>48810.301775280699</v>
      </c>
    </row>
    <row r="23" spans="1:5" x14ac:dyDescent="0.3">
      <c r="A23" s="198"/>
      <c r="B23" s="103" t="s">
        <v>266</v>
      </c>
      <c r="C23" s="126">
        <v>620</v>
      </c>
      <c r="D23" s="101">
        <v>27166107.089999933</v>
      </c>
      <c r="E23" s="101">
        <v>43816.301758064408</v>
      </c>
    </row>
    <row r="24" spans="1:5" x14ac:dyDescent="0.3">
      <c r="A24" s="198"/>
      <c r="B24" s="103" t="s">
        <v>714</v>
      </c>
      <c r="C24" s="126">
        <v>545</v>
      </c>
      <c r="D24" s="101">
        <v>14144675.859999988</v>
      </c>
      <c r="E24" s="101">
        <v>25953.533688073374</v>
      </c>
    </row>
    <row r="25" spans="1:5" x14ac:dyDescent="0.3">
      <c r="A25" s="198"/>
      <c r="B25" s="100" t="s">
        <v>605</v>
      </c>
      <c r="C25" s="99">
        <v>16559</v>
      </c>
      <c r="D25" s="98">
        <v>965452053.26999331</v>
      </c>
      <c r="E25" s="98">
        <v>58303.765521468282</v>
      </c>
    </row>
    <row r="26" spans="1:5" x14ac:dyDescent="0.3">
      <c r="A26" s="210" t="s">
        <v>261</v>
      </c>
      <c r="B26" s="103" t="s">
        <v>264</v>
      </c>
      <c r="C26" s="126">
        <v>328</v>
      </c>
      <c r="D26" s="101">
        <v>25589820.059999958</v>
      </c>
      <c r="E26" s="101">
        <v>78017.744085365732</v>
      </c>
    </row>
    <row r="27" spans="1:5" x14ac:dyDescent="0.3">
      <c r="A27" s="198"/>
      <c r="B27" s="103" t="s">
        <v>718</v>
      </c>
      <c r="C27" s="126">
        <v>3083</v>
      </c>
      <c r="D27" s="101">
        <v>325121893.84000039</v>
      </c>
      <c r="E27" s="101">
        <v>105456.33922802478</v>
      </c>
    </row>
    <row r="28" spans="1:5" x14ac:dyDescent="0.3">
      <c r="A28" s="198"/>
      <c r="B28" s="103" t="s">
        <v>717</v>
      </c>
      <c r="C28" s="126">
        <v>72</v>
      </c>
      <c r="D28" s="101">
        <v>9231203.3999999985</v>
      </c>
      <c r="E28" s="101">
        <v>128211.15833333331</v>
      </c>
    </row>
    <row r="29" spans="1:5" x14ac:dyDescent="0.3">
      <c r="A29" s="198"/>
      <c r="B29" s="103" t="s">
        <v>716</v>
      </c>
      <c r="C29" s="126">
        <v>37</v>
      </c>
      <c r="D29" s="101">
        <v>3466729.0599999987</v>
      </c>
      <c r="E29" s="101">
        <v>93695.379999999961</v>
      </c>
    </row>
    <row r="30" spans="1:5" x14ac:dyDescent="0.3">
      <c r="A30" s="198"/>
      <c r="B30" s="103" t="s">
        <v>265</v>
      </c>
      <c r="C30" s="126">
        <v>3658</v>
      </c>
      <c r="D30" s="101">
        <v>439186307.80999804</v>
      </c>
      <c r="E30" s="101">
        <v>120061.8665418256</v>
      </c>
    </row>
    <row r="31" spans="1:5" x14ac:dyDescent="0.3">
      <c r="A31" s="198"/>
      <c r="B31" s="103" t="s">
        <v>715</v>
      </c>
      <c r="C31" s="126">
        <v>370</v>
      </c>
      <c r="D31" s="101">
        <v>33922062.379999973</v>
      </c>
      <c r="E31" s="101">
        <v>91681.249675675601</v>
      </c>
    </row>
    <row r="32" spans="1:5" x14ac:dyDescent="0.3">
      <c r="A32" s="198"/>
      <c r="B32" s="103" t="s">
        <v>266</v>
      </c>
      <c r="C32" s="126">
        <v>248</v>
      </c>
      <c r="D32" s="101">
        <v>30414141.679999992</v>
      </c>
      <c r="E32" s="101">
        <v>122637.6680645161</v>
      </c>
    </row>
    <row r="33" spans="1:5" x14ac:dyDescent="0.3">
      <c r="A33" s="198"/>
      <c r="B33" s="103" t="s">
        <v>714</v>
      </c>
      <c r="C33" s="126">
        <v>182</v>
      </c>
      <c r="D33" s="101">
        <v>19304493.77</v>
      </c>
      <c r="E33" s="101">
        <v>106068.64708791209</v>
      </c>
    </row>
    <row r="34" spans="1:5" x14ac:dyDescent="0.3">
      <c r="A34" s="198"/>
      <c r="B34" s="100" t="s">
        <v>605</v>
      </c>
      <c r="C34" s="99">
        <v>7978</v>
      </c>
      <c r="D34" s="98">
        <v>886236651.99999106</v>
      </c>
      <c r="E34" s="98">
        <v>111085.06542993119</v>
      </c>
    </row>
    <row r="35" spans="1:5" x14ac:dyDescent="0.3">
      <c r="A35" s="210" t="s">
        <v>209</v>
      </c>
      <c r="B35" s="103" t="s">
        <v>264</v>
      </c>
      <c r="C35" s="126">
        <v>54</v>
      </c>
      <c r="D35" s="101">
        <v>6544846.9199999999</v>
      </c>
      <c r="E35" s="101">
        <v>121200.86888888889</v>
      </c>
    </row>
    <row r="36" spans="1:5" x14ac:dyDescent="0.3">
      <c r="A36" s="198"/>
      <c r="B36" s="103" t="s">
        <v>718</v>
      </c>
      <c r="C36" s="126">
        <v>1064</v>
      </c>
      <c r="D36" s="101">
        <v>145648084.77000025</v>
      </c>
      <c r="E36" s="101">
        <v>136887.29771616566</v>
      </c>
    </row>
    <row r="37" spans="1:5" x14ac:dyDescent="0.3">
      <c r="A37" s="198"/>
      <c r="B37" s="103" t="s">
        <v>717</v>
      </c>
      <c r="C37" s="126">
        <v>47</v>
      </c>
      <c r="D37" s="101">
        <v>8235433.4799999986</v>
      </c>
      <c r="E37" s="101">
        <v>175221.98893617018</v>
      </c>
    </row>
    <row r="38" spans="1:5" x14ac:dyDescent="0.3">
      <c r="A38" s="198"/>
      <c r="B38" s="103" t="s">
        <v>716</v>
      </c>
      <c r="C38" s="126" t="s">
        <v>267</v>
      </c>
      <c r="D38" s="101">
        <v>2072134.13</v>
      </c>
      <c r="E38" s="101"/>
    </row>
    <row r="39" spans="1:5" x14ac:dyDescent="0.3">
      <c r="A39" s="198"/>
      <c r="B39" s="103" t="s">
        <v>265</v>
      </c>
      <c r="C39" s="126">
        <v>2063</v>
      </c>
      <c r="D39" s="101">
        <v>304288892.46000105</v>
      </c>
      <c r="E39" s="101">
        <v>147498.25131362144</v>
      </c>
    </row>
    <row r="40" spans="1:5" x14ac:dyDescent="0.3">
      <c r="A40" s="198"/>
      <c r="B40" s="103" t="s">
        <v>715</v>
      </c>
      <c r="C40" s="126">
        <v>141</v>
      </c>
      <c r="D40" s="101">
        <v>18395190.789999992</v>
      </c>
      <c r="E40" s="101">
        <v>130462.34602836873</v>
      </c>
    </row>
    <row r="41" spans="1:5" x14ac:dyDescent="0.3">
      <c r="A41" s="198"/>
      <c r="B41" s="103" t="s">
        <v>266</v>
      </c>
      <c r="C41" s="126">
        <v>29</v>
      </c>
      <c r="D41" s="101">
        <v>3032983.9299999997</v>
      </c>
      <c r="E41" s="101">
        <v>104585.65275862068</v>
      </c>
    </row>
    <row r="42" spans="1:5" x14ac:dyDescent="0.3">
      <c r="A42" s="198"/>
      <c r="B42" s="103" t="s">
        <v>714</v>
      </c>
      <c r="C42" s="126">
        <v>102</v>
      </c>
      <c r="D42" s="101">
        <v>18161486.350000005</v>
      </c>
      <c r="E42" s="101">
        <v>178053.78774509809</v>
      </c>
    </row>
    <row r="43" spans="1:5" x14ac:dyDescent="0.3">
      <c r="A43" s="198"/>
      <c r="B43" s="100" t="s">
        <v>605</v>
      </c>
      <c r="C43" s="99">
        <v>3517</v>
      </c>
      <c r="D43" s="98">
        <v>506379052.82999772</v>
      </c>
      <c r="E43" s="98">
        <v>143980.39602786402</v>
      </c>
    </row>
    <row r="44" spans="1:5" x14ac:dyDescent="0.3">
      <c r="A44" s="185" t="s">
        <v>210</v>
      </c>
      <c r="B44" s="182"/>
      <c r="C44" s="99">
        <v>45775</v>
      </c>
      <c r="D44" s="98">
        <v>2700513948.4696684</v>
      </c>
      <c r="E44" s="98">
        <v>58995.389371265286</v>
      </c>
    </row>
    <row r="46" spans="1:5" x14ac:dyDescent="0.3">
      <c r="A46" t="s">
        <v>636</v>
      </c>
    </row>
  </sheetData>
  <sheetProtection algorithmName="SHA-512" hashValue="/WIKnUgDy5kEjYA4Kt7i8VJSFqzW6WbEf0pnI/1gJzaTHsyEQAO9lUz/flFnjQ+6Q60mDdARskvIYXkSdrSM5Q==" saltValue="0qkKc4RqT3Xy4OZoANhEIg==" spinCount="100000" sheet="1" objects="1" scenarios="1"/>
  <mergeCells count="10">
    <mergeCell ref="A17:A25"/>
    <mergeCell ref="A26:A34"/>
    <mergeCell ref="A35:A43"/>
    <mergeCell ref="A44:B44"/>
    <mergeCell ref="A1:E1"/>
    <mergeCell ref="A2:E2"/>
    <mergeCell ref="A3:E3"/>
    <mergeCell ref="A4:E4"/>
    <mergeCell ref="A5:E5"/>
    <mergeCell ref="A8:A16"/>
  </mergeCells>
  <printOptions horizontalCentered="1"/>
  <pageMargins left="0.25" right="0.25" top="0.75" bottom="0.75" header="0.3" footer="0.3"/>
  <pageSetup scale="96" orientation="portrait" r:id="rId1"/>
  <headerFooter>
    <oddFooter>Page &amp;P</oddFoot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6E2EB-FE4A-4ADB-A904-4F3DF28F571C}">
  <sheetPr>
    <pageSetUpPr fitToPage="1"/>
  </sheetPr>
  <dimension ref="A1:G2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1207</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155</v>
      </c>
      <c r="B3" s="162"/>
      <c r="C3" s="162"/>
      <c r="D3" s="162"/>
      <c r="E3" s="162"/>
      <c r="F3" s="39"/>
      <c r="G3" s="39"/>
    </row>
    <row r="4" spans="1:7" ht="22.95" customHeight="1" x14ac:dyDescent="0.4">
      <c r="A4" s="162" t="s">
        <v>1115</v>
      </c>
      <c r="B4" s="162"/>
      <c r="C4" s="162"/>
      <c r="D4" s="162"/>
      <c r="E4" s="162"/>
      <c r="F4" s="39"/>
      <c r="G4" s="39"/>
    </row>
    <row r="5" spans="1:7" ht="22.95" customHeight="1" x14ac:dyDescent="0.4">
      <c r="A5" s="162" t="s">
        <v>713</v>
      </c>
      <c r="B5" s="162"/>
      <c r="C5" s="162"/>
      <c r="D5" s="162"/>
      <c r="E5" s="162"/>
      <c r="F5" s="39"/>
      <c r="G5" s="39"/>
    </row>
    <row r="7" spans="1:7" x14ac:dyDescent="0.3">
      <c r="A7" s="106" t="s">
        <v>325</v>
      </c>
      <c r="B7" s="106" t="s">
        <v>724</v>
      </c>
      <c r="C7" s="104" t="s">
        <v>201</v>
      </c>
      <c r="D7" s="47" t="s">
        <v>183</v>
      </c>
      <c r="E7" s="104" t="s">
        <v>184</v>
      </c>
    </row>
    <row r="8" spans="1:7" x14ac:dyDescent="0.3">
      <c r="A8" s="210" t="s">
        <v>206</v>
      </c>
      <c r="B8" s="103" t="s">
        <v>723</v>
      </c>
      <c r="C8" s="102">
        <v>6746</v>
      </c>
      <c r="D8" s="101">
        <v>85001505.179999128</v>
      </c>
      <c r="E8" s="101">
        <v>12600.282416246535</v>
      </c>
    </row>
    <row r="9" spans="1:7" x14ac:dyDescent="0.3">
      <c r="A9" s="198"/>
      <c r="B9" s="103" t="s">
        <v>722</v>
      </c>
      <c r="C9" s="102">
        <v>10331</v>
      </c>
      <c r="D9" s="101">
        <v>229306162.06000283</v>
      </c>
      <c r="E9" s="101">
        <v>22195.930893427823</v>
      </c>
    </row>
    <row r="10" spans="1:7" x14ac:dyDescent="0.3">
      <c r="A10" s="198"/>
      <c r="B10" s="103" t="s">
        <v>714</v>
      </c>
      <c r="C10" s="102">
        <v>2242</v>
      </c>
      <c r="D10" s="101">
        <v>28138523.129999872</v>
      </c>
      <c r="E10" s="101">
        <v>12550.634759143564</v>
      </c>
    </row>
    <row r="11" spans="1:7" x14ac:dyDescent="0.3">
      <c r="A11" s="198"/>
      <c r="B11" s="100" t="s">
        <v>605</v>
      </c>
      <c r="C11" s="99">
        <v>19319</v>
      </c>
      <c r="D11" s="98">
        <v>342446190.36998814</v>
      </c>
      <c r="E11" s="98">
        <v>17725.875582068853</v>
      </c>
    </row>
    <row r="12" spans="1:7" x14ac:dyDescent="0.3">
      <c r="A12" s="210" t="s">
        <v>260</v>
      </c>
      <c r="B12" s="103" t="s">
        <v>723</v>
      </c>
      <c r="C12" s="102">
        <v>5164</v>
      </c>
      <c r="D12" s="101">
        <v>232124719.64000183</v>
      </c>
      <c r="E12" s="101">
        <v>44950.565383424058</v>
      </c>
    </row>
    <row r="13" spans="1:7" x14ac:dyDescent="0.3">
      <c r="A13" s="198"/>
      <c r="B13" s="103" t="s">
        <v>722</v>
      </c>
      <c r="C13" s="102">
        <v>10397</v>
      </c>
      <c r="D13" s="101">
        <v>691574500.34000993</v>
      </c>
      <c r="E13" s="101">
        <v>66516.735629509465</v>
      </c>
    </row>
    <row r="14" spans="1:7" x14ac:dyDescent="0.3">
      <c r="A14" s="198"/>
      <c r="B14" s="103" t="s">
        <v>714</v>
      </c>
      <c r="C14" s="102">
        <v>998</v>
      </c>
      <c r="D14" s="101">
        <v>41752833.28999985</v>
      </c>
      <c r="E14" s="101">
        <v>41836.506302605063</v>
      </c>
    </row>
    <row r="15" spans="1:7" x14ac:dyDescent="0.3">
      <c r="A15" s="198"/>
      <c r="B15" s="100" t="s">
        <v>605</v>
      </c>
      <c r="C15" s="99">
        <v>16559</v>
      </c>
      <c r="D15" s="98">
        <v>965452053.27002084</v>
      </c>
      <c r="E15" s="98">
        <v>58303.765521469948</v>
      </c>
    </row>
    <row r="16" spans="1:7" x14ac:dyDescent="0.3">
      <c r="A16" s="210" t="s">
        <v>261</v>
      </c>
      <c r="B16" s="103" t="s">
        <v>723</v>
      </c>
      <c r="C16" s="102">
        <v>1901</v>
      </c>
      <c r="D16" s="101">
        <v>178999785.88000125</v>
      </c>
      <c r="E16" s="101">
        <v>94160.855276171089</v>
      </c>
    </row>
    <row r="17" spans="1:5" x14ac:dyDescent="0.3">
      <c r="A17" s="198"/>
      <c r="B17" s="103" t="s">
        <v>722</v>
      </c>
      <c r="C17" s="102">
        <v>5849</v>
      </c>
      <c r="D17" s="101">
        <v>689262053.56999183</v>
      </c>
      <c r="E17" s="101">
        <v>117842.71731406938</v>
      </c>
    </row>
    <row r="18" spans="1:5" x14ac:dyDescent="0.3">
      <c r="A18" s="198"/>
      <c r="B18" s="103" t="s">
        <v>714</v>
      </c>
      <c r="C18" s="102">
        <v>228</v>
      </c>
      <c r="D18" s="101">
        <v>17974812.549999993</v>
      </c>
      <c r="E18" s="101">
        <v>78836.897149122771</v>
      </c>
    </row>
    <row r="19" spans="1:5" x14ac:dyDescent="0.3">
      <c r="A19" s="198"/>
      <c r="B19" s="100" t="s">
        <v>605</v>
      </c>
      <c r="C19" s="99">
        <v>7978</v>
      </c>
      <c r="D19" s="98">
        <v>886236651.99999321</v>
      </c>
      <c r="E19" s="98">
        <v>111085.06542993146</v>
      </c>
    </row>
    <row r="20" spans="1:5" x14ac:dyDescent="0.3">
      <c r="A20" s="210" t="s">
        <v>209</v>
      </c>
      <c r="B20" s="103" t="s">
        <v>723</v>
      </c>
      <c r="C20" s="102">
        <v>632</v>
      </c>
      <c r="D20" s="101">
        <v>82886404.960000172</v>
      </c>
      <c r="E20" s="101">
        <v>131149.37493670912</v>
      </c>
    </row>
    <row r="21" spans="1:5" x14ac:dyDescent="0.3">
      <c r="A21" s="198"/>
      <c r="B21" s="103" t="s">
        <v>722</v>
      </c>
      <c r="C21" s="102">
        <v>2844</v>
      </c>
      <c r="D21" s="101">
        <v>418715760.81000036</v>
      </c>
      <c r="E21" s="101">
        <v>147227.76399789043</v>
      </c>
    </row>
    <row r="22" spans="1:5" x14ac:dyDescent="0.3">
      <c r="A22" s="198"/>
      <c r="B22" s="103" t="s">
        <v>714</v>
      </c>
      <c r="C22" s="126">
        <v>41</v>
      </c>
      <c r="D22" s="101">
        <v>4776887.0600000005</v>
      </c>
      <c r="E22" s="101">
        <v>116509.4404878049</v>
      </c>
    </row>
    <row r="23" spans="1:5" x14ac:dyDescent="0.3">
      <c r="A23" s="198"/>
      <c r="B23" s="100" t="s">
        <v>605</v>
      </c>
      <c r="C23" s="99">
        <v>3517</v>
      </c>
      <c r="D23" s="98">
        <v>506379052.82999867</v>
      </c>
      <c r="E23" s="98">
        <v>143980.39602786428</v>
      </c>
    </row>
    <row r="24" spans="1:5" x14ac:dyDescent="0.3">
      <c r="A24" s="185" t="s">
        <v>210</v>
      </c>
      <c r="B24" s="182"/>
      <c r="C24" s="99">
        <v>45775</v>
      </c>
      <c r="D24" s="98">
        <v>2700513948.4696846</v>
      </c>
      <c r="E24" s="98">
        <v>58995.389371265635</v>
      </c>
    </row>
    <row r="26" spans="1:5" x14ac:dyDescent="0.3">
      <c r="A26" t="s">
        <v>636</v>
      </c>
    </row>
  </sheetData>
  <sheetProtection algorithmName="SHA-512" hashValue="5ow6wfpoaoH/UfOS4GrNDhxPiU965UmkJnaVjGB1Iv5AlF+o5J/6LcGm+wF4PkFtcjG2aKEDQBvD0HjPryMW6g==" saltValue="utgvpsqsL+wDK9TzJ6aHIw==" spinCount="100000" sheet="1" objects="1" scenarios="1"/>
  <mergeCells count="10">
    <mergeCell ref="A12:A15"/>
    <mergeCell ref="A16:A19"/>
    <mergeCell ref="A20:A23"/>
    <mergeCell ref="A24:B24"/>
    <mergeCell ref="A1:E1"/>
    <mergeCell ref="A2:E2"/>
    <mergeCell ref="A3:E3"/>
    <mergeCell ref="A4:E4"/>
    <mergeCell ref="A5:E5"/>
    <mergeCell ref="A8:A11"/>
  </mergeCells>
  <printOptions horizontalCentered="1"/>
  <pageMargins left="0.25" right="0.25" top="0.75" bottom="0.75" header="0.3" footer="0.3"/>
  <pageSetup fitToHeight="10" orientation="portrait" r:id="rId1"/>
  <headerFooter>
    <oddFooter>Page &amp;P</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80559-3CDC-4675-99C5-3C7B37EBCB89}">
  <sheetPr>
    <pageSetUpPr fitToPage="1"/>
  </sheetPr>
  <dimension ref="A1:S35"/>
  <sheetViews>
    <sheetView workbookViewId="0">
      <selection activeCell="A2" sqref="A2"/>
    </sheetView>
  </sheetViews>
  <sheetFormatPr defaultRowHeight="14.4" x14ac:dyDescent="0.3"/>
  <cols>
    <col min="1" max="1" width="34.77734375" bestFit="1" customWidth="1"/>
    <col min="2" max="2" width="5.6640625" bestFit="1" customWidth="1"/>
    <col min="3" max="3" width="11.88671875" bestFit="1" customWidth="1"/>
    <col min="4" max="4" width="8.88671875" bestFit="1" customWidth="1"/>
    <col min="5" max="5" width="5.6640625" bestFit="1" customWidth="1"/>
    <col min="6" max="6" width="11.88671875" bestFit="1" customWidth="1"/>
    <col min="7" max="7" width="8.88671875" bestFit="1" customWidth="1"/>
    <col min="8" max="8" width="5.6640625" bestFit="1" customWidth="1"/>
    <col min="9" max="9" width="11.88671875" bestFit="1" customWidth="1"/>
    <col min="10" max="10" width="8.88671875" bestFit="1" customWidth="1"/>
    <col min="11" max="11" width="6.77734375" bestFit="1" customWidth="1"/>
    <col min="12" max="12" width="11.88671875" bestFit="1" customWidth="1"/>
    <col min="13" max="13" width="8.88671875" bestFit="1" customWidth="1"/>
    <col min="14" max="14" width="5.6640625" bestFit="1" customWidth="1"/>
    <col min="15" max="15" width="11.88671875" bestFit="1" customWidth="1"/>
    <col min="16" max="16" width="8.88671875" bestFit="1" customWidth="1"/>
    <col min="17" max="17" width="5.6640625" bestFit="1" customWidth="1"/>
    <col min="18" max="18" width="11.88671875" bestFit="1" customWidth="1"/>
    <col min="19" max="19" width="8.88671875" bestFit="1" customWidth="1"/>
  </cols>
  <sheetData>
    <row r="1" spans="1:19" ht="22.8" x14ac:dyDescent="0.4">
      <c r="A1" s="162" t="s">
        <v>1206</v>
      </c>
      <c r="B1" s="162"/>
      <c r="C1" s="162"/>
      <c r="D1" s="162"/>
      <c r="E1" s="162"/>
      <c r="F1" s="162"/>
      <c r="G1" s="162"/>
      <c r="H1" s="162"/>
      <c r="I1" s="162"/>
      <c r="J1" s="162"/>
      <c r="K1" s="162"/>
      <c r="L1" s="162"/>
      <c r="M1" s="162"/>
      <c r="N1" s="162"/>
      <c r="O1" s="162"/>
      <c r="P1" s="162"/>
      <c r="Q1" s="162"/>
      <c r="R1" s="162"/>
      <c r="S1" s="162"/>
    </row>
    <row r="2" spans="1:19" ht="22.95" customHeight="1" x14ac:dyDescent="0.4">
      <c r="A2" s="162" t="s">
        <v>179</v>
      </c>
      <c r="B2" s="162"/>
      <c r="C2" s="162"/>
      <c r="D2" s="162"/>
      <c r="E2" s="162"/>
      <c r="F2" s="162"/>
      <c r="G2" s="162"/>
      <c r="H2" s="162"/>
      <c r="I2" s="162"/>
      <c r="J2" s="162"/>
      <c r="K2" s="162"/>
      <c r="L2" s="162"/>
      <c r="M2" s="162"/>
      <c r="N2" s="162"/>
      <c r="O2" s="162"/>
      <c r="P2" s="162"/>
      <c r="Q2" s="162"/>
      <c r="R2" s="162"/>
      <c r="S2" s="162"/>
    </row>
    <row r="3" spans="1:19" ht="22.95" customHeight="1" x14ac:dyDescent="0.4">
      <c r="A3" s="162" t="s">
        <v>155</v>
      </c>
      <c r="B3" s="162"/>
      <c r="C3" s="162"/>
      <c r="D3" s="162"/>
      <c r="E3" s="162"/>
      <c r="F3" s="162"/>
      <c r="G3" s="162"/>
      <c r="H3" s="162"/>
      <c r="I3" s="162"/>
      <c r="J3" s="162"/>
      <c r="K3" s="162"/>
      <c r="L3" s="162"/>
      <c r="M3" s="162"/>
      <c r="N3" s="162"/>
      <c r="O3" s="162"/>
      <c r="P3" s="162"/>
      <c r="Q3" s="162"/>
      <c r="R3" s="162"/>
      <c r="S3" s="162"/>
    </row>
    <row r="4" spans="1:19" ht="22.8" x14ac:dyDescent="0.4">
      <c r="A4" s="162" t="s">
        <v>270</v>
      </c>
      <c r="B4" s="162"/>
      <c r="C4" s="162"/>
      <c r="D4" s="162"/>
      <c r="E4" s="162"/>
      <c r="F4" s="162"/>
      <c r="G4" s="162"/>
      <c r="H4" s="162"/>
      <c r="I4" s="162"/>
      <c r="J4" s="162"/>
      <c r="K4" s="162"/>
      <c r="L4" s="162"/>
      <c r="M4" s="162"/>
      <c r="N4" s="162"/>
      <c r="O4" s="162"/>
      <c r="P4" s="162"/>
      <c r="Q4" s="162"/>
      <c r="R4" s="162"/>
      <c r="S4" s="162"/>
    </row>
    <row r="5" spans="1:19" ht="22.95" customHeight="1" x14ac:dyDescent="0.4">
      <c r="A5" s="162" t="s">
        <v>708</v>
      </c>
      <c r="B5" s="162"/>
      <c r="C5" s="162"/>
      <c r="D5" s="162"/>
      <c r="E5" s="162"/>
      <c r="F5" s="162"/>
      <c r="G5" s="162"/>
      <c r="H5" s="162"/>
      <c r="I5" s="162"/>
      <c r="J5" s="162"/>
      <c r="K5" s="162"/>
      <c r="L5" s="162"/>
      <c r="M5" s="162"/>
      <c r="N5" s="162"/>
      <c r="O5" s="162"/>
      <c r="P5" s="162"/>
      <c r="Q5" s="162"/>
      <c r="R5" s="162"/>
      <c r="S5" s="162"/>
    </row>
    <row r="7" spans="1:19" x14ac:dyDescent="0.3">
      <c r="A7" s="33"/>
      <c r="B7" s="189" t="s">
        <v>181</v>
      </c>
      <c r="C7" s="182"/>
      <c r="D7" s="182"/>
      <c r="E7" s="182"/>
      <c r="F7" s="182"/>
      <c r="G7" s="182"/>
      <c r="H7" s="182"/>
      <c r="I7" s="182"/>
      <c r="J7" s="182"/>
      <c r="K7" s="182"/>
      <c r="L7" s="182"/>
      <c r="M7" s="182"/>
      <c r="N7" s="182"/>
      <c r="O7" s="182"/>
      <c r="P7" s="182"/>
      <c r="Q7" s="182"/>
      <c r="R7" s="182"/>
      <c r="S7" s="182"/>
    </row>
    <row r="8" spans="1:19" x14ac:dyDescent="0.3">
      <c r="A8" s="51"/>
      <c r="B8" s="188" t="s">
        <v>186</v>
      </c>
      <c r="C8" s="182"/>
      <c r="D8" s="182"/>
      <c r="E8" s="188" t="s">
        <v>187</v>
      </c>
      <c r="F8" s="182"/>
      <c r="G8" s="182"/>
      <c r="H8" s="188" t="s">
        <v>188</v>
      </c>
      <c r="I8" s="182"/>
      <c r="J8" s="182"/>
      <c r="K8" s="188" t="s">
        <v>189</v>
      </c>
      <c r="L8" s="182"/>
      <c r="M8" s="182"/>
      <c r="N8" s="188" t="s">
        <v>682</v>
      </c>
      <c r="O8" s="182"/>
      <c r="P8" s="182"/>
      <c r="Q8" s="188" t="s">
        <v>709</v>
      </c>
      <c r="R8" s="182"/>
      <c r="S8" s="182"/>
    </row>
    <row r="9" spans="1:19" s="54" customFormat="1" ht="36.6" customHeight="1" x14ac:dyDescent="0.3">
      <c r="A9" s="52" t="s">
        <v>271</v>
      </c>
      <c r="B9" s="53" t="s">
        <v>703</v>
      </c>
      <c r="C9" s="53" t="s">
        <v>183</v>
      </c>
      <c r="D9" s="53" t="s">
        <v>184</v>
      </c>
      <c r="E9" s="53" t="s">
        <v>703</v>
      </c>
      <c r="F9" s="53" t="s">
        <v>183</v>
      </c>
      <c r="G9" s="53" t="s">
        <v>184</v>
      </c>
      <c r="H9" s="53" t="s">
        <v>703</v>
      </c>
      <c r="I9" s="53" t="s">
        <v>183</v>
      </c>
      <c r="J9" s="53" t="s">
        <v>184</v>
      </c>
      <c r="K9" s="53" t="s">
        <v>703</v>
      </c>
      <c r="L9" s="53" t="s">
        <v>183</v>
      </c>
      <c r="M9" s="53" t="s">
        <v>184</v>
      </c>
      <c r="N9" s="53" t="s">
        <v>703</v>
      </c>
      <c r="O9" s="53" t="s">
        <v>183</v>
      </c>
      <c r="P9" s="53" t="s">
        <v>184</v>
      </c>
      <c r="Q9" s="53" t="s">
        <v>703</v>
      </c>
      <c r="R9" s="53" t="s">
        <v>183</v>
      </c>
      <c r="S9" s="53" t="s">
        <v>184</v>
      </c>
    </row>
    <row r="10" spans="1:19" x14ac:dyDescent="0.3">
      <c r="A10" s="55" t="s">
        <v>272</v>
      </c>
      <c r="B10" s="49">
        <v>134</v>
      </c>
      <c r="C10" s="83">
        <v>46056786.939999998</v>
      </c>
      <c r="D10" s="83">
        <v>343707.36522388057</v>
      </c>
      <c r="E10" s="49">
        <v>79</v>
      </c>
      <c r="F10" s="83">
        <v>22052431.270000011</v>
      </c>
      <c r="G10" s="83">
        <v>279144.69962025329</v>
      </c>
      <c r="H10" s="49">
        <v>58</v>
      </c>
      <c r="I10" s="83">
        <v>19163496.099999998</v>
      </c>
      <c r="J10" s="83">
        <v>330405.10517241375</v>
      </c>
      <c r="K10" s="49">
        <v>62</v>
      </c>
      <c r="L10" s="83">
        <v>19462916.080000002</v>
      </c>
      <c r="M10" s="83">
        <v>313918.00129032263</v>
      </c>
      <c r="N10" s="49">
        <v>61</v>
      </c>
      <c r="O10" s="83">
        <v>18934523.699999999</v>
      </c>
      <c r="P10" s="83">
        <v>310402.02786885243</v>
      </c>
      <c r="Q10" s="49">
        <v>59</v>
      </c>
      <c r="R10" s="83">
        <v>19107905.43</v>
      </c>
      <c r="S10" s="83">
        <v>323862.80389830511</v>
      </c>
    </row>
    <row r="11" spans="1:19" x14ac:dyDescent="0.3">
      <c r="A11" s="55" t="s">
        <v>273</v>
      </c>
      <c r="B11" s="43">
        <v>10049</v>
      </c>
      <c r="C11" s="44">
        <v>1264132950.0999968</v>
      </c>
      <c r="D11" s="44">
        <v>125796.89024778553</v>
      </c>
      <c r="E11" s="43">
        <v>10052</v>
      </c>
      <c r="F11" s="44">
        <v>1315122289.6199908</v>
      </c>
      <c r="G11" s="44">
        <v>130831.90306605559</v>
      </c>
      <c r="H11" s="43">
        <v>9899</v>
      </c>
      <c r="I11" s="44">
        <v>1362645146.9200063</v>
      </c>
      <c r="J11" s="44">
        <v>137654.82845944099</v>
      </c>
      <c r="K11" s="89">
        <v>9635</v>
      </c>
      <c r="L11" s="44">
        <v>1403506566.5799961</v>
      </c>
      <c r="M11" s="44">
        <v>145667.52118111012</v>
      </c>
      <c r="N11" s="43">
        <v>9308</v>
      </c>
      <c r="O11" s="44">
        <v>1381288658.7000048</v>
      </c>
      <c r="P11" s="44">
        <v>148398.00802535505</v>
      </c>
      <c r="Q11" s="43">
        <v>9232</v>
      </c>
      <c r="R11" s="44">
        <v>1407657967.3599863</v>
      </c>
      <c r="S11" s="44">
        <v>152475.94967070909</v>
      </c>
    </row>
    <row r="12" spans="1:19" x14ac:dyDescent="0.3">
      <c r="A12" s="55" t="s">
        <v>274</v>
      </c>
      <c r="B12" s="43">
        <v>16451</v>
      </c>
      <c r="C12" s="44">
        <v>540277884.35999584</v>
      </c>
      <c r="D12" s="44">
        <v>32841.643934107095</v>
      </c>
      <c r="E12" s="43">
        <v>16698</v>
      </c>
      <c r="F12" s="44">
        <v>550804140.44999516</v>
      </c>
      <c r="G12" s="44">
        <v>32986.23430650348</v>
      </c>
      <c r="H12" s="43">
        <v>16645</v>
      </c>
      <c r="I12" s="44">
        <v>591639769.95999646</v>
      </c>
      <c r="J12" s="44">
        <v>35544.594170020813</v>
      </c>
      <c r="K12" s="89">
        <v>16426</v>
      </c>
      <c r="L12" s="44">
        <v>585800736.86000276</v>
      </c>
      <c r="M12" s="44">
        <v>35663.018194326236</v>
      </c>
      <c r="N12" s="43">
        <v>15239</v>
      </c>
      <c r="O12" s="44">
        <v>404397340.57000268</v>
      </c>
      <c r="P12" s="44">
        <v>26536.999840540895</v>
      </c>
      <c r="Q12" s="43">
        <v>13901</v>
      </c>
      <c r="R12" s="44">
        <v>477280996.42000371</v>
      </c>
      <c r="S12" s="44">
        <v>34334.292239407507</v>
      </c>
    </row>
    <row r="13" spans="1:19" x14ac:dyDescent="0.3">
      <c r="A13" s="55" t="s">
        <v>275</v>
      </c>
      <c r="B13" s="43">
        <v>8266</v>
      </c>
      <c r="C13" s="44">
        <v>141438085.22999999</v>
      </c>
      <c r="D13" s="44">
        <v>17110.825699249937</v>
      </c>
      <c r="E13" s="43">
        <v>9152</v>
      </c>
      <c r="F13" s="44">
        <v>163875946.17000017</v>
      </c>
      <c r="G13" s="44">
        <v>17906.025586757012</v>
      </c>
      <c r="H13" s="43">
        <v>9681</v>
      </c>
      <c r="I13" s="44">
        <v>191612623.23000035</v>
      </c>
      <c r="J13" s="44">
        <v>19792.647787418689</v>
      </c>
      <c r="K13" s="89">
        <v>12806</v>
      </c>
      <c r="L13" s="44">
        <v>232330483.57999891</v>
      </c>
      <c r="M13" s="44">
        <v>18142.31481961572</v>
      </c>
      <c r="N13" s="43">
        <v>12817</v>
      </c>
      <c r="O13" s="44">
        <v>257491341.18999937</v>
      </c>
      <c r="P13" s="44">
        <v>20089.829226027883</v>
      </c>
      <c r="Q13" s="43">
        <v>11745</v>
      </c>
      <c r="R13" s="44">
        <v>247052115.67999932</v>
      </c>
      <c r="S13" s="44">
        <v>21034.662893145964</v>
      </c>
    </row>
    <row r="14" spans="1:19" x14ac:dyDescent="0.3">
      <c r="A14" s="55" t="s">
        <v>276</v>
      </c>
      <c r="B14" s="43">
        <v>32001</v>
      </c>
      <c r="C14" s="44">
        <v>81594420.840000749</v>
      </c>
      <c r="D14" s="44">
        <v>2549.7459716884082</v>
      </c>
      <c r="E14" s="43">
        <v>32967</v>
      </c>
      <c r="F14" s="44">
        <v>83528791.350000709</v>
      </c>
      <c r="G14" s="44">
        <v>2533.7092046592261</v>
      </c>
      <c r="H14" s="43">
        <v>34142</v>
      </c>
      <c r="I14" s="44">
        <v>145301936.91</v>
      </c>
      <c r="J14" s="44">
        <v>4255.8121056177142</v>
      </c>
      <c r="K14" s="89">
        <v>35844</v>
      </c>
      <c r="L14" s="44">
        <v>165182337.28999999</v>
      </c>
      <c r="M14" s="44">
        <v>4608.3678520812409</v>
      </c>
      <c r="N14" s="43">
        <v>36727</v>
      </c>
      <c r="O14" s="44">
        <v>142764460.38999999</v>
      </c>
      <c r="P14" s="44">
        <v>3887.1800144307999</v>
      </c>
      <c r="Q14" s="43">
        <v>38218</v>
      </c>
      <c r="R14" s="44">
        <v>151449957.74004102</v>
      </c>
      <c r="S14" s="44">
        <v>3962.7912957256008</v>
      </c>
    </row>
    <row r="15" spans="1:19" x14ac:dyDescent="0.3">
      <c r="A15" s="55" t="s">
        <v>277</v>
      </c>
      <c r="B15" s="43">
        <v>6827</v>
      </c>
      <c r="C15" s="44">
        <v>56207537.720000088</v>
      </c>
      <c r="D15" s="44">
        <v>8233.1240251940944</v>
      </c>
      <c r="E15" s="43">
        <v>7622</v>
      </c>
      <c r="F15" s="44">
        <v>69967603.939999908</v>
      </c>
      <c r="G15" s="44">
        <v>9179.6908869063118</v>
      </c>
      <c r="H15" s="43">
        <v>8355</v>
      </c>
      <c r="I15" s="44">
        <v>92379308.459999949</v>
      </c>
      <c r="J15" s="44">
        <v>11056.769414721717</v>
      </c>
      <c r="K15" s="89">
        <v>8911</v>
      </c>
      <c r="L15" s="44">
        <v>109302260.01999998</v>
      </c>
      <c r="M15" s="44">
        <v>12265.992595668273</v>
      </c>
      <c r="N15" s="43">
        <v>7929</v>
      </c>
      <c r="O15" s="44">
        <v>112065610.13999993</v>
      </c>
      <c r="P15" s="44">
        <v>14133.637298524394</v>
      </c>
      <c r="Q15" s="43">
        <v>9131</v>
      </c>
      <c r="R15" s="44">
        <v>139626480.45000002</v>
      </c>
      <c r="S15" s="44">
        <v>15291.477434015991</v>
      </c>
    </row>
    <row r="16" spans="1:19" x14ac:dyDescent="0.3">
      <c r="A16" s="55" t="s">
        <v>278</v>
      </c>
      <c r="B16" s="43">
        <v>3717</v>
      </c>
      <c r="C16" s="44">
        <v>42584702.650000066</v>
      </c>
      <c r="D16" s="44">
        <v>11456.74001883241</v>
      </c>
      <c r="E16" s="43">
        <v>3590</v>
      </c>
      <c r="F16" s="44">
        <v>43563913.110000081</v>
      </c>
      <c r="G16" s="44">
        <v>12134.794738161583</v>
      </c>
      <c r="H16" s="43">
        <v>3431</v>
      </c>
      <c r="I16" s="44">
        <v>45246711.310000055</v>
      </c>
      <c r="J16" s="44">
        <v>13187.616237248631</v>
      </c>
      <c r="K16" s="89">
        <v>3256</v>
      </c>
      <c r="L16" s="44">
        <v>41165389.690000057</v>
      </c>
      <c r="M16" s="44">
        <v>12642.932951474218</v>
      </c>
      <c r="N16" s="43">
        <v>2979</v>
      </c>
      <c r="O16" s="44">
        <v>29950813.379999958</v>
      </c>
      <c r="P16" s="44">
        <v>10053.982336354467</v>
      </c>
      <c r="Q16" s="43">
        <v>2647</v>
      </c>
      <c r="R16" s="44">
        <v>27294848.669999946</v>
      </c>
      <c r="S16" s="44">
        <v>10311.616422364921</v>
      </c>
    </row>
    <row r="17" spans="1:19" x14ac:dyDescent="0.3">
      <c r="A17" s="55" t="s">
        <v>279</v>
      </c>
      <c r="B17" s="43">
        <v>972</v>
      </c>
      <c r="C17" s="44">
        <v>7174900.0300000003</v>
      </c>
      <c r="D17" s="44">
        <v>7381.5843930041156</v>
      </c>
      <c r="E17" s="43">
        <v>1513</v>
      </c>
      <c r="F17" s="44">
        <v>12655810.640000001</v>
      </c>
      <c r="G17" s="44">
        <v>8364.7129147389296</v>
      </c>
      <c r="H17" s="43">
        <v>2278</v>
      </c>
      <c r="I17" s="44">
        <v>21253441.460000005</v>
      </c>
      <c r="J17" s="44">
        <v>9329.8689464442505</v>
      </c>
      <c r="K17" s="89">
        <v>3358</v>
      </c>
      <c r="L17" s="44">
        <v>31215370.179999996</v>
      </c>
      <c r="M17" s="44">
        <v>9295.821971411553</v>
      </c>
      <c r="N17" s="43">
        <v>4290</v>
      </c>
      <c r="O17" s="44">
        <v>43838706.310000002</v>
      </c>
      <c r="P17" s="44">
        <v>10218.81265967366</v>
      </c>
      <c r="Q17" s="43">
        <v>5442</v>
      </c>
      <c r="R17" s="44">
        <v>61976612.32</v>
      </c>
      <c r="S17" s="44">
        <v>11388.572642410878</v>
      </c>
    </row>
    <row r="18" spans="1:19" x14ac:dyDescent="0.3">
      <c r="A18" s="55" t="s">
        <v>280</v>
      </c>
      <c r="B18" s="43">
        <v>18777</v>
      </c>
      <c r="C18" s="44">
        <v>38843769.089999832</v>
      </c>
      <c r="D18" s="44">
        <v>2068.6887729669188</v>
      </c>
      <c r="E18" s="43">
        <v>18812</v>
      </c>
      <c r="F18" s="44">
        <v>40676124.120000005</v>
      </c>
      <c r="G18" s="44">
        <v>2162.2434679991497</v>
      </c>
      <c r="H18" s="43">
        <v>18074</v>
      </c>
      <c r="I18" s="44">
        <v>40930511.84000019</v>
      </c>
      <c r="J18" s="44">
        <v>2264.6072723248972</v>
      </c>
      <c r="K18" s="89">
        <v>16400</v>
      </c>
      <c r="L18" s="44">
        <v>33740627.800000206</v>
      </c>
      <c r="M18" s="44">
        <v>2057.3553536585491</v>
      </c>
      <c r="N18" s="43">
        <v>14324</v>
      </c>
      <c r="O18" s="44">
        <v>37799149.960000128</v>
      </c>
      <c r="P18" s="44">
        <v>2638.8683300754069</v>
      </c>
      <c r="Q18" s="43">
        <v>14913</v>
      </c>
      <c r="R18" s="44">
        <v>40158017.360000364</v>
      </c>
      <c r="S18" s="44">
        <v>2692.8195104942242</v>
      </c>
    </row>
    <row r="19" spans="1:19" x14ac:dyDescent="0.3">
      <c r="A19" s="55" t="s">
        <v>281</v>
      </c>
      <c r="B19" s="43">
        <v>273</v>
      </c>
      <c r="C19" s="44">
        <v>596179.4799999994</v>
      </c>
      <c r="D19" s="44">
        <v>2183.8076190476168</v>
      </c>
      <c r="E19" s="43">
        <v>210</v>
      </c>
      <c r="F19" s="44">
        <v>472551.72</v>
      </c>
      <c r="G19" s="44">
        <v>2250.2462857142855</v>
      </c>
      <c r="H19" s="43">
        <v>191</v>
      </c>
      <c r="I19" s="44">
        <v>447173.47999999963</v>
      </c>
      <c r="J19" s="44">
        <v>2341.2224083769615</v>
      </c>
      <c r="K19" s="89">
        <v>149</v>
      </c>
      <c r="L19" s="44">
        <v>402164.39999999985</v>
      </c>
      <c r="M19" s="44">
        <v>2699.089932885905</v>
      </c>
      <c r="N19" s="43">
        <v>106</v>
      </c>
      <c r="O19" s="44">
        <v>115578.95999999999</v>
      </c>
      <c r="P19" s="44">
        <v>1090.3675471698111</v>
      </c>
      <c r="Q19" s="43">
        <v>81</v>
      </c>
      <c r="R19" s="44">
        <v>173886.8</v>
      </c>
      <c r="S19" s="44">
        <v>2146.7506172839503</v>
      </c>
    </row>
    <row r="20" spans="1:19" x14ac:dyDescent="0.3">
      <c r="A20" s="55" t="s">
        <v>282</v>
      </c>
      <c r="B20" s="43">
        <v>207</v>
      </c>
      <c r="C20" s="44">
        <v>10522491.470000004</v>
      </c>
      <c r="D20" s="44">
        <v>50833.292125603883</v>
      </c>
      <c r="E20" s="43">
        <v>427</v>
      </c>
      <c r="F20" s="44">
        <v>30674568.860000037</v>
      </c>
      <c r="G20" s="44">
        <v>71837.397798594931</v>
      </c>
      <c r="H20" s="43">
        <v>720</v>
      </c>
      <c r="I20" s="44">
        <v>69610436.540000096</v>
      </c>
      <c r="J20" s="44">
        <v>96681.16186111125</v>
      </c>
      <c r="K20" s="89">
        <v>1042</v>
      </c>
      <c r="L20" s="44">
        <v>106255694.18999995</v>
      </c>
      <c r="M20" s="44">
        <v>101972.83511516311</v>
      </c>
      <c r="N20" s="43">
        <v>1055</v>
      </c>
      <c r="O20" s="44">
        <v>130514534.61999913</v>
      </c>
      <c r="P20" s="44">
        <v>123710.45935544941</v>
      </c>
      <c r="Q20" s="43">
        <v>1033</v>
      </c>
      <c r="R20" s="44">
        <v>128735160.23999926</v>
      </c>
      <c r="S20" s="44">
        <v>124622.61397870209</v>
      </c>
    </row>
    <row r="21" spans="1:19" x14ac:dyDescent="0.3">
      <c r="A21" s="50" t="s">
        <v>210</v>
      </c>
      <c r="B21" s="45">
        <v>41739</v>
      </c>
      <c r="C21" s="46">
        <v>2229429707.9102569</v>
      </c>
      <c r="D21" s="46">
        <v>53413.58700280929</v>
      </c>
      <c r="E21" s="45">
        <v>42488</v>
      </c>
      <c r="F21" s="46">
        <v>2333394171.2502823</v>
      </c>
      <c r="G21" s="46">
        <v>54918.898777308474</v>
      </c>
      <c r="H21" s="45">
        <v>43643</v>
      </c>
      <c r="I21" s="46">
        <v>2580230556.2099848</v>
      </c>
      <c r="J21" s="46">
        <v>59121.292216620874</v>
      </c>
      <c r="K21" s="90">
        <v>43941</v>
      </c>
      <c r="L21" s="46">
        <v>2728364546.6700172</v>
      </c>
      <c r="M21" s="46">
        <v>62091.544267768535</v>
      </c>
      <c r="N21" s="45">
        <v>44172</v>
      </c>
      <c r="O21" s="46">
        <v>2559160717.9200172</v>
      </c>
      <c r="P21" s="46">
        <v>57936.265460473085</v>
      </c>
      <c r="Q21" s="45">
        <v>45775</v>
      </c>
      <c r="R21" s="46">
        <v>2700513948.4697156</v>
      </c>
      <c r="S21" s="46">
        <v>58995.389371266312</v>
      </c>
    </row>
    <row r="23" spans="1:19" x14ac:dyDescent="0.3">
      <c r="A23" t="s">
        <v>638</v>
      </c>
    </row>
    <row r="26" spans="1:19" x14ac:dyDescent="0.3">
      <c r="A26" s="88"/>
    </row>
    <row r="27" spans="1:19" x14ac:dyDescent="0.3">
      <c r="A27" s="88"/>
    </row>
    <row r="28" spans="1:19" x14ac:dyDescent="0.3">
      <c r="A28" s="88"/>
    </row>
    <row r="29" spans="1:19" x14ac:dyDescent="0.3">
      <c r="A29" s="88"/>
    </row>
    <row r="30" spans="1:19" x14ac:dyDescent="0.3">
      <c r="A30" s="88"/>
    </row>
    <row r="31" spans="1:19" x14ac:dyDescent="0.3">
      <c r="A31" s="88"/>
    </row>
    <row r="32" spans="1:19" x14ac:dyDescent="0.3">
      <c r="A32" s="88"/>
    </row>
    <row r="33" spans="1:1" x14ac:dyDescent="0.3">
      <c r="A33" s="88"/>
    </row>
    <row r="34" spans="1:1" x14ac:dyDescent="0.3">
      <c r="A34" s="88"/>
    </row>
    <row r="35" spans="1:1" x14ac:dyDescent="0.3">
      <c r="A35" s="88"/>
    </row>
  </sheetData>
  <sheetProtection algorithmName="SHA-512" hashValue="oC3sZTA4HeDP0nQq083q83sIIWcZdp2KdwZVclDruG/1bQE+u7KE+JmiR6VMWaI/7/r+y1hfKwBFRMb4dsYRpg==" saltValue="bJ3Xu7vtUbNlKNUxgE02BA==" spinCount="100000" sheet="1" objects="1" scenarios="1"/>
  <mergeCells count="12">
    <mergeCell ref="Q8:S8"/>
    <mergeCell ref="A1:S1"/>
    <mergeCell ref="A2:S2"/>
    <mergeCell ref="A3:S3"/>
    <mergeCell ref="A4:S4"/>
    <mergeCell ref="A5:S5"/>
    <mergeCell ref="B7:S7"/>
    <mergeCell ref="B8:D8"/>
    <mergeCell ref="E8:G8"/>
    <mergeCell ref="H8:J8"/>
    <mergeCell ref="K8:M8"/>
    <mergeCell ref="N8:P8"/>
  </mergeCells>
  <printOptions horizontalCentered="1"/>
  <pageMargins left="0.25" right="0.25" top="0.75" bottom="0.75" header="0.3" footer="0.3"/>
  <pageSetup scale="68" fitToHeight="10" orientation="landscape" r:id="rId1"/>
  <headerFooter>
    <oddFooter>Page &amp;P</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42DD5-100A-4F87-88D7-6853423EC4E6}">
  <sheetPr>
    <pageSetUpPr fitToPage="1"/>
  </sheetPr>
  <dimension ref="A1:T99"/>
  <sheetViews>
    <sheetView workbookViewId="0">
      <selection activeCell="A2" sqref="A2"/>
    </sheetView>
  </sheetViews>
  <sheetFormatPr defaultRowHeight="14.4" x14ac:dyDescent="0.3"/>
  <cols>
    <col min="1" max="1" width="20.109375" customWidth="1"/>
    <col min="2" max="2" width="48.88671875" bestFit="1" customWidth="1"/>
    <col min="3" max="3" width="5.6640625" bestFit="1" customWidth="1"/>
    <col min="4" max="4" width="11.88671875" style="84" bestFit="1" customWidth="1"/>
    <col min="5" max="5" width="8.88671875" style="84" bestFit="1" customWidth="1"/>
    <col min="6" max="6" width="5.6640625" bestFit="1" customWidth="1"/>
    <col min="7" max="7" width="11.88671875" style="84" bestFit="1" customWidth="1"/>
    <col min="8" max="8" width="8.88671875" style="84" bestFit="1" customWidth="1"/>
    <col min="9" max="9" width="5.6640625" bestFit="1" customWidth="1"/>
    <col min="10" max="10" width="11.88671875" style="84" bestFit="1" customWidth="1"/>
    <col min="11" max="11" width="8.88671875" style="84" bestFit="1" customWidth="1"/>
    <col min="12" max="12" width="6" style="93" bestFit="1" customWidth="1"/>
    <col min="13" max="13" width="11.88671875" style="84" bestFit="1" customWidth="1"/>
    <col min="14" max="14" width="8.88671875" style="84" bestFit="1" customWidth="1"/>
    <col min="15" max="15" width="5.6640625" bestFit="1" customWidth="1"/>
    <col min="16" max="16" width="11.88671875" style="84" bestFit="1" customWidth="1"/>
    <col min="17" max="17" width="8.88671875" style="84" bestFit="1" customWidth="1"/>
    <col min="18" max="18" width="5.6640625" bestFit="1" customWidth="1"/>
    <col min="19" max="19" width="11.88671875" style="84" bestFit="1" customWidth="1"/>
    <col min="20" max="20" width="8.88671875" style="84" bestFit="1" customWidth="1"/>
  </cols>
  <sheetData>
    <row r="1" spans="1:20" ht="22.8" x14ac:dyDescent="0.4">
      <c r="A1" s="162" t="s">
        <v>1205</v>
      </c>
      <c r="B1" s="162"/>
      <c r="C1" s="162"/>
      <c r="D1" s="162"/>
      <c r="E1" s="162"/>
      <c r="F1" s="162"/>
      <c r="G1" s="162"/>
      <c r="H1" s="162"/>
      <c r="I1" s="162"/>
      <c r="J1" s="162"/>
      <c r="K1" s="162"/>
      <c r="L1" s="162"/>
      <c r="M1" s="162"/>
      <c r="N1" s="162"/>
      <c r="O1" s="162"/>
      <c r="P1" s="162"/>
      <c r="Q1" s="162"/>
      <c r="R1" s="162"/>
      <c r="S1" s="162"/>
      <c r="T1" s="162"/>
    </row>
    <row r="2" spans="1:20" ht="22.95" customHeight="1" x14ac:dyDescent="0.4">
      <c r="A2" s="162" t="s">
        <v>179</v>
      </c>
      <c r="B2" s="162"/>
      <c r="C2" s="162"/>
      <c r="D2" s="162"/>
      <c r="E2" s="162"/>
      <c r="F2" s="162"/>
      <c r="G2" s="162"/>
      <c r="H2" s="162"/>
      <c r="I2" s="162"/>
      <c r="J2" s="162"/>
      <c r="K2" s="162"/>
      <c r="L2" s="162"/>
      <c r="M2" s="162"/>
      <c r="N2" s="162"/>
      <c r="O2" s="162"/>
      <c r="P2" s="162"/>
      <c r="Q2" s="162"/>
      <c r="R2" s="162"/>
      <c r="S2" s="162"/>
      <c r="T2" s="162"/>
    </row>
    <row r="3" spans="1:20" ht="22.95" customHeight="1" x14ac:dyDescent="0.4">
      <c r="A3" s="162" t="s">
        <v>155</v>
      </c>
      <c r="B3" s="162"/>
      <c r="C3" s="162"/>
      <c r="D3" s="162"/>
      <c r="E3" s="162"/>
      <c r="F3" s="162"/>
      <c r="G3" s="162"/>
      <c r="H3" s="162"/>
      <c r="I3" s="162"/>
      <c r="J3" s="162"/>
      <c r="K3" s="162"/>
      <c r="L3" s="162"/>
      <c r="M3" s="162"/>
      <c r="N3" s="162"/>
      <c r="O3" s="162"/>
      <c r="P3" s="162"/>
      <c r="Q3" s="162"/>
      <c r="R3" s="162"/>
      <c r="S3" s="162"/>
      <c r="T3" s="162"/>
    </row>
    <row r="4" spans="1:20" ht="22.95" customHeight="1" x14ac:dyDescent="0.4">
      <c r="A4" s="162" t="s">
        <v>285</v>
      </c>
      <c r="B4" s="162"/>
      <c r="C4" s="162"/>
      <c r="D4" s="162"/>
      <c r="E4" s="162"/>
      <c r="F4" s="162"/>
      <c r="G4" s="162"/>
      <c r="H4" s="162"/>
      <c r="I4" s="162"/>
      <c r="J4" s="162"/>
      <c r="K4" s="162"/>
      <c r="L4" s="162"/>
      <c r="M4" s="162"/>
      <c r="N4" s="162"/>
      <c r="O4" s="162"/>
      <c r="P4" s="162"/>
      <c r="Q4" s="162"/>
      <c r="R4" s="162"/>
      <c r="S4" s="162"/>
      <c r="T4" s="162"/>
    </row>
    <row r="5" spans="1:20" ht="22.95" customHeight="1" x14ac:dyDescent="0.4">
      <c r="A5" s="162" t="s">
        <v>708</v>
      </c>
      <c r="B5" s="162"/>
      <c r="C5" s="162"/>
      <c r="D5" s="162"/>
      <c r="E5" s="162"/>
      <c r="F5" s="162"/>
      <c r="G5" s="162"/>
      <c r="H5" s="162"/>
      <c r="I5" s="162"/>
      <c r="J5" s="162"/>
      <c r="K5" s="162"/>
      <c r="L5" s="162"/>
      <c r="M5" s="162"/>
      <c r="N5" s="162"/>
      <c r="O5" s="162"/>
      <c r="P5" s="162"/>
      <c r="Q5" s="162"/>
      <c r="R5" s="162"/>
      <c r="S5" s="162"/>
      <c r="T5" s="162"/>
    </row>
    <row r="7" spans="1:20" x14ac:dyDescent="0.3">
      <c r="B7" s="64"/>
      <c r="C7" s="189" t="s">
        <v>181</v>
      </c>
      <c r="D7" s="182"/>
      <c r="E7" s="182"/>
      <c r="F7" s="182"/>
      <c r="G7" s="182"/>
      <c r="H7" s="182"/>
      <c r="I7" s="182"/>
      <c r="J7" s="182"/>
      <c r="K7" s="182"/>
      <c r="L7" s="182"/>
      <c r="M7" s="182"/>
      <c r="N7" s="182"/>
      <c r="O7" s="182"/>
      <c r="P7" s="182"/>
      <c r="Q7" s="182"/>
      <c r="R7" s="182"/>
      <c r="S7" s="182"/>
      <c r="T7" s="182"/>
    </row>
    <row r="8" spans="1:20" x14ac:dyDescent="0.3">
      <c r="A8" s="80"/>
      <c r="B8" s="81"/>
      <c r="C8" s="202" t="s">
        <v>186</v>
      </c>
      <c r="D8" s="202"/>
      <c r="E8" s="202"/>
      <c r="F8" s="202" t="s">
        <v>187</v>
      </c>
      <c r="G8" s="202"/>
      <c r="H8" s="202"/>
      <c r="I8" s="202" t="s">
        <v>188</v>
      </c>
      <c r="J8" s="202"/>
      <c r="K8" s="202"/>
      <c r="L8" s="202" t="s">
        <v>189</v>
      </c>
      <c r="M8" s="202"/>
      <c r="N8" s="202"/>
      <c r="O8" s="202" t="s">
        <v>682</v>
      </c>
      <c r="P8" s="202"/>
      <c r="Q8" s="202"/>
      <c r="R8" s="202" t="s">
        <v>709</v>
      </c>
      <c r="S8" s="202"/>
      <c r="T8" s="202"/>
    </row>
    <row r="9" spans="1:20" s="54" customFormat="1" ht="36.6" customHeight="1" x14ac:dyDescent="0.3">
      <c r="A9" s="151" t="s">
        <v>271</v>
      </c>
      <c r="B9" s="151" t="s">
        <v>286</v>
      </c>
      <c r="C9" s="152" t="s">
        <v>704</v>
      </c>
      <c r="D9" s="153" t="s">
        <v>183</v>
      </c>
      <c r="E9" s="153" t="s">
        <v>184</v>
      </c>
      <c r="F9" s="152" t="s">
        <v>704</v>
      </c>
      <c r="G9" s="153" t="s">
        <v>183</v>
      </c>
      <c r="H9" s="153" t="s">
        <v>184</v>
      </c>
      <c r="I9" s="152" t="s">
        <v>704</v>
      </c>
      <c r="J9" s="153" t="s">
        <v>183</v>
      </c>
      <c r="K9" s="153" t="s">
        <v>184</v>
      </c>
      <c r="L9" s="152" t="s">
        <v>704</v>
      </c>
      <c r="M9" s="153" t="s">
        <v>183</v>
      </c>
      <c r="N9" s="153" t="s">
        <v>184</v>
      </c>
      <c r="O9" s="152" t="s">
        <v>704</v>
      </c>
      <c r="P9" s="153" t="s">
        <v>183</v>
      </c>
      <c r="Q9" s="153" t="s">
        <v>184</v>
      </c>
      <c r="R9" s="152" t="s">
        <v>704</v>
      </c>
      <c r="S9" s="153" t="s">
        <v>183</v>
      </c>
      <c r="T9" s="153" t="s">
        <v>184</v>
      </c>
    </row>
    <row r="10" spans="1:20" x14ac:dyDescent="0.3">
      <c r="A10" s="210" t="s">
        <v>272</v>
      </c>
      <c r="B10" s="103" t="s">
        <v>354</v>
      </c>
      <c r="C10" s="126">
        <v>74</v>
      </c>
      <c r="D10" s="154">
        <v>28506616.899999995</v>
      </c>
      <c r="E10" s="154">
        <v>385224.55270270264</v>
      </c>
      <c r="F10" s="126">
        <v>20</v>
      </c>
      <c r="G10" s="154">
        <v>3650001.3299999996</v>
      </c>
      <c r="H10" s="154">
        <v>182500.06649999999</v>
      </c>
      <c r="I10" s="61"/>
      <c r="J10" s="61"/>
      <c r="K10" s="61"/>
      <c r="L10" s="126" t="s">
        <v>267</v>
      </c>
      <c r="M10" s="154">
        <v>58282.92</v>
      </c>
      <c r="N10" s="154"/>
      <c r="O10" s="126" t="s">
        <v>267</v>
      </c>
      <c r="P10" s="154">
        <v>35617.339999999997</v>
      </c>
      <c r="Q10" s="154"/>
      <c r="R10" s="126" t="s">
        <v>267</v>
      </c>
      <c r="S10" s="154">
        <v>11332.79</v>
      </c>
      <c r="T10" s="154"/>
    </row>
    <row r="11" spans="1:20" x14ac:dyDescent="0.3">
      <c r="A11" s="211"/>
      <c r="B11" s="103" t="s">
        <v>288</v>
      </c>
      <c r="C11" s="126">
        <v>60</v>
      </c>
      <c r="D11" s="154">
        <v>17550170.039999992</v>
      </c>
      <c r="E11" s="154">
        <v>292502.83399999986</v>
      </c>
      <c r="F11" s="126">
        <v>59</v>
      </c>
      <c r="G11" s="154">
        <v>18402429.940000009</v>
      </c>
      <c r="H11" s="154">
        <v>311905.59220338997</v>
      </c>
      <c r="I11" s="126">
        <v>58</v>
      </c>
      <c r="J11" s="154">
        <v>19163496.100000001</v>
      </c>
      <c r="K11" s="154">
        <v>330405.10517241381</v>
      </c>
      <c r="L11" s="126">
        <v>60</v>
      </c>
      <c r="M11" s="154">
        <v>19404633.16</v>
      </c>
      <c r="N11" s="154">
        <v>323410.55266666668</v>
      </c>
      <c r="O11" s="126">
        <v>59</v>
      </c>
      <c r="P11" s="154">
        <v>18898906.359999999</v>
      </c>
      <c r="Q11" s="154">
        <v>320320.446779661</v>
      </c>
      <c r="R11" s="126">
        <v>58</v>
      </c>
      <c r="S11" s="154">
        <v>19096572.639999997</v>
      </c>
      <c r="T11" s="154">
        <v>329251.25241379306</v>
      </c>
    </row>
    <row r="12" spans="1:20" x14ac:dyDescent="0.3">
      <c r="A12" s="211"/>
      <c r="B12" s="100" t="s">
        <v>605</v>
      </c>
      <c r="C12" s="132">
        <v>134</v>
      </c>
      <c r="D12" s="155">
        <v>46056786.939999983</v>
      </c>
      <c r="E12" s="155">
        <v>343707.36522388045</v>
      </c>
      <c r="F12" s="132">
        <v>79</v>
      </c>
      <c r="G12" s="155">
        <v>22052431.270000011</v>
      </c>
      <c r="H12" s="155">
        <v>279144.69962025329</v>
      </c>
      <c r="I12" s="132">
        <v>58</v>
      </c>
      <c r="J12" s="155">
        <v>19163496.099999994</v>
      </c>
      <c r="K12" s="155">
        <v>330405.10517241369</v>
      </c>
      <c r="L12" s="132">
        <v>62</v>
      </c>
      <c r="M12" s="155">
        <v>19462916.080000002</v>
      </c>
      <c r="N12" s="155">
        <v>313918.00129032263</v>
      </c>
      <c r="O12" s="132">
        <v>61</v>
      </c>
      <c r="P12" s="155">
        <v>18934523.699999999</v>
      </c>
      <c r="Q12" s="155">
        <v>310402.02786885243</v>
      </c>
      <c r="R12" s="132">
        <v>59</v>
      </c>
      <c r="S12" s="155">
        <v>19107905.429999992</v>
      </c>
      <c r="T12" s="155">
        <v>323862.80389830493</v>
      </c>
    </row>
    <row r="13" spans="1:20" x14ac:dyDescent="0.3">
      <c r="A13" s="210" t="s">
        <v>273</v>
      </c>
      <c r="B13" s="103" t="s">
        <v>290</v>
      </c>
      <c r="C13" s="126">
        <v>2106</v>
      </c>
      <c r="D13" s="154">
        <v>356588510.52000082</v>
      </c>
      <c r="E13" s="154">
        <v>169320.28039886078</v>
      </c>
      <c r="F13" s="126">
        <v>2003</v>
      </c>
      <c r="G13" s="154">
        <v>351618612.30999911</v>
      </c>
      <c r="H13" s="154">
        <v>175545.98717423819</v>
      </c>
      <c r="I13" s="126">
        <v>1879</v>
      </c>
      <c r="J13" s="154">
        <v>345949952.87999952</v>
      </c>
      <c r="K13" s="154">
        <v>184113.86529004763</v>
      </c>
      <c r="L13" s="126">
        <v>1723</v>
      </c>
      <c r="M13" s="154">
        <v>323557730.87999946</v>
      </c>
      <c r="N13" s="154">
        <v>187787.42360998227</v>
      </c>
      <c r="O13" s="126">
        <v>1580</v>
      </c>
      <c r="P13" s="154">
        <v>304121169.49000072</v>
      </c>
      <c r="Q13" s="154">
        <v>192481.7528417726</v>
      </c>
      <c r="R13" s="126">
        <v>1558</v>
      </c>
      <c r="S13" s="154">
        <v>303835671.27999926</v>
      </c>
      <c r="T13" s="154">
        <v>195016.47707317024</v>
      </c>
    </row>
    <row r="14" spans="1:20" x14ac:dyDescent="0.3">
      <c r="A14" s="211"/>
      <c r="B14" s="103" t="s">
        <v>291</v>
      </c>
      <c r="C14" s="126">
        <v>898</v>
      </c>
      <c r="D14" s="154">
        <v>46433337.310000062</v>
      </c>
      <c r="E14" s="154">
        <v>51707.502572383142</v>
      </c>
      <c r="F14" s="126">
        <v>904</v>
      </c>
      <c r="G14" s="154">
        <v>47730813.919999935</v>
      </c>
      <c r="H14" s="154">
        <v>52799.572920353909</v>
      </c>
      <c r="I14" s="126">
        <v>870</v>
      </c>
      <c r="J14" s="154">
        <v>48709596.670000032</v>
      </c>
      <c r="K14" s="154">
        <v>55988.042149425324</v>
      </c>
      <c r="L14" s="126">
        <v>827</v>
      </c>
      <c r="M14" s="154">
        <v>41295396.369999968</v>
      </c>
      <c r="N14" s="154">
        <v>49933.973845223663</v>
      </c>
      <c r="O14" s="126">
        <v>803</v>
      </c>
      <c r="P14" s="154">
        <v>40783558.280000068</v>
      </c>
      <c r="Q14" s="154">
        <v>50788.989140722377</v>
      </c>
      <c r="R14" s="126">
        <v>778</v>
      </c>
      <c r="S14" s="154">
        <v>41031475.390000075</v>
      </c>
      <c r="T14" s="154">
        <v>52739.685591259738</v>
      </c>
    </row>
    <row r="15" spans="1:20" x14ac:dyDescent="0.3">
      <c r="A15" s="211"/>
      <c r="B15" s="103" t="s">
        <v>292</v>
      </c>
      <c r="C15" s="126">
        <v>6917</v>
      </c>
      <c r="D15" s="154">
        <v>852409936.08000076</v>
      </c>
      <c r="E15" s="154">
        <v>123234.05176810767</v>
      </c>
      <c r="F15" s="126">
        <v>7068</v>
      </c>
      <c r="G15" s="154">
        <v>907191162.96998906</v>
      </c>
      <c r="H15" s="154">
        <v>128351.89062959664</v>
      </c>
      <c r="I15" s="126">
        <v>7041</v>
      </c>
      <c r="J15" s="154">
        <v>959918670.10000157</v>
      </c>
      <c r="K15" s="154">
        <v>136332.71837807153</v>
      </c>
      <c r="L15" s="126">
        <v>6988</v>
      </c>
      <c r="M15" s="154">
        <v>1030887511.6899974</v>
      </c>
      <c r="N15" s="154">
        <v>147522.54031053197</v>
      </c>
      <c r="O15" s="126">
        <v>6826</v>
      </c>
      <c r="P15" s="154">
        <v>1028870139.7500104</v>
      </c>
      <c r="Q15" s="154">
        <v>150728.11892030624</v>
      </c>
      <c r="R15" s="126">
        <v>6803</v>
      </c>
      <c r="S15" s="154">
        <v>1055705501.4599849</v>
      </c>
      <c r="T15" s="154">
        <v>155182.346238422</v>
      </c>
    </row>
    <row r="16" spans="1:20" x14ac:dyDescent="0.3">
      <c r="A16" s="211"/>
      <c r="B16" s="103" t="s">
        <v>293</v>
      </c>
      <c r="C16" s="126">
        <v>286</v>
      </c>
      <c r="D16" s="154">
        <v>8701166.1900000088</v>
      </c>
      <c r="E16" s="154">
        <v>30423.658006993039</v>
      </c>
      <c r="F16" s="126">
        <v>267</v>
      </c>
      <c r="G16" s="154">
        <v>8581700.4200000018</v>
      </c>
      <c r="H16" s="154">
        <v>32141.200074906374</v>
      </c>
      <c r="I16" s="126">
        <v>252</v>
      </c>
      <c r="J16" s="154">
        <v>8066927.270000007</v>
      </c>
      <c r="K16" s="154">
        <v>32011.616150793678</v>
      </c>
      <c r="L16" s="126">
        <v>240</v>
      </c>
      <c r="M16" s="154">
        <v>7765927.6400000015</v>
      </c>
      <c r="N16" s="154">
        <v>32358.031833333338</v>
      </c>
      <c r="O16" s="126">
        <v>226</v>
      </c>
      <c r="P16" s="154">
        <v>7513791.179999996</v>
      </c>
      <c r="Q16" s="154">
        <v>33246.86362831857</v>
      </c>
      <c r="R16" s="126">
        <v>215</v>
      </c>
      <c r="S16" s="154">
        <v>7085319.2299999986</v>
      </c>
      <c r="T16" s="154">
        <v>32954.973162790688</v>
      </c>
    </row>
    <row r="17" spans="1:20" x14ac:dyDescent="0.3">
      <c r="A17" s="211"/>
      <c r="B17" s="100" t="s">
        <v>605</v>
      </c>
      <c r="C17" s="132">
        <v>10049</v>
      </c>
      <c r="D17" s="155">
        <v>1264132950.0999947</v>
      </c>
      <c r="E17" s="155">
        <v>125796.89024778531</v>
      </c>
      <c r="F17" s="132">
        <v>10052</v>
      </c>
      <c r="G17" s="155">
        <v>1315122289.619997</v>
      </c>
      <c r="H17" s="155">
        <v>130831.90306605621</v>
      </c>
      <c r="I17" s="132">
        <v>9899</v>
      </c>
      <c r="J17" s="155">
        <v>1362645146.9200056</v>
      </c>
      <c r="K17" s="155">
        <v>137654.82845944091</v>
      </c>
      <c r="L17" s="132">
        <v>9635</v>
      </c>
      <c r="M17" s="155">
        <v>1403506566.5799966</v>
      </c>
      <c r="N17" s="155">
        <v>145667.52118111018</v>
      </c>
      <c r="O17" s="132">
        <v>9308</v>
      </c>
      <c r="P17" s="155">
        <v>1381288658.6999965</v>
      </c>
      <c r="Q17" s="155">
        <v>148398.00802535415</v>
      </c>
      <c r="R17" s="132">
        <v>9232</v>
      </c>
      <c r="S17" s="155">
        <v>1407657967.3599923</v>
      </c>
      <c r="T17" s="155">
        <v>152475.94967070973</v>
      </c>
    </row>
    <row r="18" spans="1:20" x14ac:dyDescent="0.3">
      <c r="A18" s="210" t="s">
        <v>274</v>
      </c>
      <c r="B18" s="103" t="s">
        <v>294</v>
      </c>
      <c r="C18" s="126">
        <v>14716</v>
      </c>
      <c r="D18" s="154">
        <v>480587256.65999806</v>
      </c>
      <c r="E18" s="154">
        <v>32657.465116879455</v>
      </c>
      <c r="F18" s="126">
        <v>15075</v>
      </c>
      <c r="G18" s="154">
        <v>493985510.03999919</v>
      </c>
      <c r="H18" s="154">
        <v>32768.524712437757</v>
      </c>
      <c r="I18" s="126">
        <v>15100</v>
      </c>
      <c r="J18" s="154">
        <v>534752333.00999832</v>
      </c>
      <c r="K18" s="154">
        <v>35414.061788741608</v>
      </c>
      <c r="L18" s="126">
        <v>15021</v>
      </c>
      <c r="M18" s="154">
        <v>536205787.0200007</v>
      </c>
      <c r="N18" s="154">
        <v>35697.076560814909</v>
      </c>
      <c r="O18" s="126">
        <v>14015</v>
      </c>
      <c r="P18" s="154">
        <v>362380050.13000059</v>
      </c>
      <c r="Q18" s="154">
        <v>25856.585810203396</v>
      </c>
      <c r="R18" s="126">
        <v>12722</v>
      </c>
      <c r="S18" s="154">
        <v>435486882.19000298</v>
      </c>
      <c r="T18" s="154">
        <v>34231.007875334304</v>
      </c>
    </row>
    <row r="19" spans="1:20" x14ac:dyDescent="0.3">
      <c r="A19" s="211"/>
      <c r="B19" s="103" t="s">
        <v>295</v>
      </c>
      <c r="C19" s="126">
        <v>1829</v>
      </c>
      <c r="D19" s="154">
        <v>59314661.670000091</v>
      </c>
      <c r="E19" s="154">
        <v>32430.104794969979</v>
      </c>
      <c r="F19" s="126">
        <v>1739</v>
      </c>
      <c r="G19" s="154">
        <v>56461406.580000043</v>
      </c>
      <c r="H19" s="154">
        <v>32467.743864289845</v>
      </c>
      <c r="I19" s="126">
        <v>1619</v>
      </c>
      <c r="J19" s="154">
        <v>56646510.220000036</v>
      </c>
      <c r="K19" s="154">
        <v>34988.579505867841</v>
      </c>
      <c r="L19" s="126">
        <v>1501</v>
      </c>
      <c r="M19" s="154">
        <v>49556404.16000019</v>
      </c>
      <c r="N19" s="154">
        <v>33015.59237841452</v>
      </c>
      <c r="O19" s="126">
        <v>1265</v>
      </c>
      <c r="P19" s="154">
        <v>42017290.43999996</v>
      </c>
      <c r="Q19" s="154">
        <v>33215.249359683767</v>
      </c>
      <c r="R19" s="126">
        <v>1215</v>
      </c>
      <c r="S19" s="154">
        <v>41794114.229999967</v>
      </c>
      <c r="T19" s="154">
        <v>34398.447925925895</v>
      </c>
    </row>
    <row r="20" spans="1:20" x14ac:dyDescent="0.3">
      <c r="A20" s="211"/>
      <c r="B20" s="103" t="s">
        <v>296</v>
      </c>
      <c r="C20" s="126" t="s">
        <v>267</v>
      </c>
      <c r="D20" s="154">
        <v>375966.03</v>
      </c>
      <c r="E20" s="154"/>
      <c r="F20" s="126" t="s">
        <v>267</v>
      </c>
      <c r="G20" s="154">
        <v>357223.82999999996</v>
      </c>
      <c r="H20" s="154"/>
      <c r="I20" s="126" t="s">
        <v>267</v>
      </c>
      <c r="J20" s="154">
        <v>240926.72999999998</v>
      </c>
      <c r="K20" s="154"/>
      <c r="L20" s="126" t="s">
        <v>267</v>
      </c>
      <c r="M20" s="154">
        <v>38545.68</v>
      </c>
      <c r="N20" s="154"/>
      <c r="O20" s="61"/>
      <c r="P20" s="61"/>
      <c r="Q20" s="61"/>
      <c r="R20" s="61"/>
      <c r="S20" s="61"/>
      <c r="T20" s="61"/>
    </row>
    <row r="21" spans="1:20" x14ac:dyDescent="0.3">
      <c r="A21" s="211"/>
      <c r="B21" s="100" t="s">
        <v>605</v>
      </c>
      <c r="C21" s="132">
        <v>16451</v>
      </c>
      <c r="D21" s="155">
        <v>540277884.35999703</v>
      </c>
      <c r="E21" s="155">
        <v>32841.643934107167</v>
      </c>
      <c r="F21" s="132">
        <v>16698</v>
      </c>
      <c r="G21" s="155">
        <v>550804140.44999719</v>
      </c>
      <c r="H21" s="155">
        <v>32986.234306503604</v>
      </c>
      <c r="I21" s="132">
        <v>16645</v>
      </c>
      <c r="J21" s="155">
        <v>591639769.95999777</v>
      </c>
      <c r="K21" s="155">
        <v>35544.594170020893</v>
      </c>
      <c r="L21" s="132">
        <v>16426</v>
      </c>
      <c r="M21" s="155">
        <v>585800736.86000133</v>
      </c>
      <c r="N21" s="155">
        <v>35663.018194326149</v>
      </c>
      <c r="O21" s="132">
        <v>15239</v>
      </c>
      <c r="P21" s="155">
        <v>404397340.57000136</v>
      </c>
      <c r="Q21" s="155">
        <v>26536.999840540808</v>
      </c>
      <c r="R21" s="132">
        <v>13901</v>
      </c>
      <c r="S21" s="155">
        <v>477280996.42000353</v>
      </c>
      <c r="T21" s="155">
        <v>34334.292239407492</v>
      </c>
    </row>
    <row r="22" spans="1:20" x14ac:dyDescent="0.3">
      <c r="A22" s="210" t="s">
        <v>275</v>
      </c>
      <c r="B22" s="103" t="s">
        <v>275</v>
      </c>
      <c r="C22" s="126">
        <v>8266</v>
      </c>
      <c r="D22" s="154">
        <v>141438085.22999987</v>
      </c>
      <c r="E22" s="154">
        <v>17110.825699249923</v>
      </c>
      <c r="F22" s="126">
        <v>9152</v>
      </c>
      <c r="G22" s="154">
        <v>163875946.17000002</v>
      </c>
      <c r="H22" s="154">
        <v>17906.025586756994</v>
      </c>
      <c r="I22" s="126">
        <v>9681</v>
      </c>
      <c r="J22" s="154">
        <v>191612623.23000026</v>
      </c>
      <c r="K22" s="154">
        <v>19792.647787418682</v>
      </c>
      <c r="L22" s="126">
        <v>12806</v>
      </c>
      <c r="M22" s="154">
        <v>232330483.57999879</v>
      </c>
      <c r="N22" s="154">
        <v>18142.314819615709</v>
      </c>
      <c r="O22" s="126">
        <v>12817</v>
      </c>
      <c r="P22" s="154">
        <v>257491341.18999949</v>
      </c>
      <c r="Q22" s="154">
        <v>20089.82922602789</v>
      </c>
      <c r="R22" s="126">
        <v>11745</v>
      </c>
      <c r="S22" s="154">
        <v>247052115.67999941</v>
      </c>
      <c r="T22" s="154">
        <v>21034.662893145971</v>
      </c>
    </row>
    <row r="23" spans="1:20" x14ac:dyDescent="0.3">
      <c r="A23" s="211"/>
      <c r="B23" s="100" t="s">
        <v>605</v>
      </c>
      <c r="C23" s="132">
        <v>8266</v>
      </c>
      <c r="D23" s="155">
        <v>141438085.22999984</v>
      </c>
      <c r="E23" s="155">
        <v>17110.825699249919</v>
      </c>
      <c r="F23" s="132">
        <v>9152</v>
      </c>
      <c r="G23" s="155">
        <v>163875946.16999987</v>
      </c>
      <c r="H23" s="155">
        <v>17906.025586756979</v>
      </c>
      <c r="I23" s="132">
        <v>9681</v>
      </c>
      <c r="J23" s="155">
        <v>191612623.23000023</v>
      </c>
      <c r="K23" s="155">
        <v>19792.647787418678</v>
      </c>
      <c r="L23" s="132">
        <v>12806</v>
      </c>
      <c r="M23" s="155">
        <v>232330483.579999</v>
      </c>
      <c r="N23" s="155">
        <v>18142.314819615727</v>
      </c>
      <c r="O23" s="132">
        <v>12817</v>
      </c>
      <c r="P23" s="155">
        <v>257491341.18999958</v>
      </c>
      <c r="Q23" s="155">
        <v>20089.829226027898</v>
      </c>
      <c r="R23" s="132">
        <v>11745</v>
      </c>
      <c r="S23" s="155">
        <v>247052115.6799992</v>
      </c>
      <c r="T23" s="155">
        <v>21034.662893145953</v>
      </c>
    </row>
    <row r="24" spans="1:20" x14ac:dyDescent="0.3">
      <c r="A24" s="210" t="s">
        <v>276</v>
      </c>
      <c r="B24" s="103" t="s">
        <v>297</v>
      </c>
      <c r="C24" s="126">
        <v>43</v>
      </c>
      <c r="D24" s="154">
        <v>193700.7999999999</v>
      </c>
      <c r="E24" s="154">
        <v>4504.6697674418583</v>
      </c>
      <c r="F24" s="126">
        <v>36</v>
      </c>
      <c r="G24" s="154">
        <v>162905.90999999995</v>
      </c>
      <c r="H24" s="154">
        <v>4525.1641666666656</v>
      </c>
      <c r="I24" s="126">
        <v>30</v>
      </c>
      <c r="J24" s="154">
        <v>81941.650000000038</v>
      </c>
      <c r="K24" s="154">
        <v>2731.3883333333347</v>
      </c>
      <c r="L24" s="61"/>
      <c r="M24" s="61"/>
      <c r="N24" s="61"/>
      <c r="O24" s="61"/>
      <c r="P24" s="61"/>
      <c r="Q24" s="61"/>
      <c r="R24" s="61"/>
      <c r="S24" s="61"/>
      <c r="T24" s="61"/>
    </row>
    <row r="25" spans="1:20" x14ac:dyDescent="0.3">
      <c r="A25" s="211"/>
      <c r="B25" s="103" t="s">
        <v>298</v>
      </c>
      <c r="C25" s="61"/>
      <c r="D25" s="61"/>
      <c r="E25" s="61"/>
      <c r="F25" s="61"/>
      <c r="G25" s="61"/>
      <c r="H25" s="61"/>
      <c r="I25" s="126">
        <v>34112</v>
      </c>
      <c r="J25" s="154">
        <v>145219995.25999999</v>
      </c>
      <c r="K25" s="154">
        <v>4257.1527691135079</v>
      </c>
      <c r="L25" s="126">
        <v>35844</v>
      </c>
      <c r="M25" s="154">
        <v>165182337.28999999</v>
      </c>
      <c r="N25" s="154">
        <v>4608.3678520812409</v>
      </c>
      <c r="O25" s="126">
        <v>36727</v>
      </c>
      <c r="P25" s="154">
        <v>142764460.38999999</v>
      </c>
      <c r="Q25" s="154">
        <v>3887.1800144307999</v>
      </c>
      <c r="R25" s="126">
        <v>38218</v>
      </c>
      <c r="S25" s="154">
        <v>151449957.74004188</v>
      </c>
      <c r="T25" s="154">
        <v>3962.7912957256235</v>
      </c>
    </row>
    <row r="26" spans="1:20" x14ac:dyDescent="0.3">
      <c r="A26" s="211"/>
      <c r="B26" s="103" t="s">
        <v>299</v>
      </c>
      <c r="C26" s="126">
        <v>31513</v>
      </c>
      <c r="D26" s="154">
        <v>81131212.009999558</v>
      </c>
      <c r="E26" s="154">
        <v>2574.5315269888479</v>
      </c>
      <c r="F26" s="126">
        <v>32492</v>
      </c>
      <c r="G26" s="154">
        <v>83075093.690011799</v>
      </c>
      <c r="H26" s="154">
        <v>2556.7860916536933</v>
      </c>
      <c r="I26" s="61"/>
      <c r="J26" s="61"/>
      <c r="K26" s="61"/>
      <c r="L26" s="61"/>
      <c r="M26" s="61"/>
      <c r="N26" s="61"/>
      <c r="O26" s="61"/>
      <c r="P26" s="61"/>
      <c r="Q26" s="61"/>
      <c r="R26" s="61"/>
      <c r="S26" s="61"/>
      <c r="T26" s="61"/>
    </row>
    <row r="27" spans="1:20" x14ac:dyDescent="0.3">
      <c r="A27" s="211"/>
      <c r="B27" s="103" t="s">
        <v>300</v>
      </c>
      <c r="C27" s="126">
        <v>505</v>
      </c>
      <c r="D27" s="154">
        <v>269508.03000000026</v>
      </c>
      <c r="E27" s="154">
        <v>533.67926732673322</v>
      </c>
      <c r="F27" s="126">
        <v>470</v>
      </c>
      <c r="G27" s="154">
        <v>290791.74999999994</v>
      </c>
      <c r="H27" s="154">
        <v>618.70585106382964</v>
      </c>
      <c r="I27" s="61"/>
      <c r="J27" s="61"/>
      <c r="K27" s="61"/>
      <c r="L27" s="61"/>
      <c r="M27" s="61"/>
      <c r="N27" s="61"/>
      <c r="O27" s="61"/>
      <c r="P27" s="61"/>
      <c r="Q27" s="61"/>
      <c r="R27" s="61"/>
      <c r="S27" s="61"/>
      <c r="T27" s="61"/>
    </row>
    <row r="28" spans="1:20" x14ac:dyDescent="0.3">
      <c r="A28" s="211"/>
      <c r="B28" s="100" t="s">
        <v>605</v>
      </c>
      <c r="C28" s="132">
        <v>32001</v>
      </c>
      <c r="D28" s="155">
        <v>81594420.840015054</v>
      </c>
      <c r="E28" s="155">
        <v>2549.7459716888552</v>
      </c>
      <c r="F28" s="132">
        <v>32967</v>
      </c>
      <c r="G28" s="155">
        <v>83528791.350005224</v>
      </c>
      <c r="H28" s="155">
        <v>2533.709204659363</v>
      </c>
      <c r="I28" s="132">
        <v>34142</v>
      </c>
      <c r="J28" s="155">
        <v>145301936.90999997</v>
      </c>
      <c r="K28" s="155">
        <v>4255.8121056177133</v>
      </c>
      <c r="L28" s="132">
        <v>35844</v>
      </c>
      <c r="M28" s="155">
        <v>165182337.28999999</v>
      </c>
      <c r="N28" s="155">
        <v>4608.3678520812409</v>
      </c>
      <c r="O28" s="132">
        <v>36727</v>
      </c>
      <c r="P28" s="155">
        <v>142764460.38999999</v>
      </c>
      <c r="Q28" s="155">
        <v>3887.1800144307999</v>
      </c>
      <c r="R28" s="132">
        <v>38218</v>
      </c>
      <c r="S28" s="155">
        <v>151449957.74003699</v>
      </c>
      <c r="T28" s="155">
        <v>3962.7912957254957</v>
      </c>
    </row>
    <row r="29" spans="1:20" x14ac:dyDescent="0.3">
      <c r="A29" s="210" t="s">
        <v>277</v>
      </c>
      <c r="B29" s="103" t="s">
        <v>277</v>
      </c>
      <c r="C29" s="126">
        <v>6827</v>
      </c>
      <c r="D29" s="154">
        <v>56207537.720000081</v>
      </c>
      <c r="E29" s="154">
        <v>8233.1240251940944</v>
      </c>
      <c r="F29" s="126">
        <v>7622</v>
      </c>
      <c r="G29" s="154">
        <v>69967603.940000013</v>
      </c>
      <c r="H29" s="154">
        <v>9179.6908869063263</v>
      </c>
      <c r="I29" s="126">
        <v>8355</v>
      </c>
      <c r="J29" s="154">
        <v>92379308.459999785</v>
      </c>
      <c r="K29" s="154">
        <v>11056.769414721697</v>
      </c>
      <c r="L29" s="126">
        <v>8911</v>
      </c>
      <c r="M29" s="154">
        <v>109302260.02000003</v>
      </c>
      <c r="N29" s="154">
        <v>12265.992595668278</v>
      </c>
      <c r="O29" s="126">
        <v>7929</v>
      </c>
      <c r="P29" s="154">
        <v>112065610.14</v>
      </c>
      <c r="Q29" s="154">
        <v>14133.637298524403</v>
      </c>
      <c r="R29" s="126">
        <v>9131</v>
      </c>
      <c r="S29" s="154">
        <v>139626480.44999999</v>
      </c>
      <c r="T29" s="154">
        <v>15291.477434015987</v>
      </c>
    </row>
    <row r="30" spans="1:20" x14ac:dyDescent="0.3">
      <c r="A30" s="211"/>
      <c r="B30" s="100" t="s">
        <v>605</v>
      </c>
      <c r="C30" s="132">
        <v>6827</v>
      </c>
      <c r="D30" s="155">
        <v>56207537.720000014</v>
      </c>
      <c r="E30" s="155">
        <v>8233.1240251940835</v>
      </c>
      <c r="F30" s="132">
        <v>7622</v>
      </c>
      <c r="G30" s="155">
        <v>69967603.940000013</v>
      </c>
      <c r="H30" s="155">
        <v>9179.6908869063263</v>
      </c>
      <c r="I30" s="132">
        <v>8355</v>
      </c>
      <c r="J30" s="155">
        <v>92379308.45999983</v>
      </c>
      <c r="K30" s="155">
        <v>11056.769414721703</v>
      </c>
      <c r="L30" s="132">
        <v>8911</v>
      </c>
      <c r="M30" s="155">
        <v>109302260.01999992</v>
      </c>
      <c r="N30" s="155">
        <v>12265.992595668265</v>
      </c>
      <c r="O30" s="132">
        <v>7929</v>
      </c>
      <c r="P30" s="155">
        <v>112065610.14000008</v>
      </c>
      <c r="Q30" s="155">
        <v>14133.637298524414</v>
      </c>
      <c r="R30" s="132">
        <v>9131</v>
      </c>
      <c r="S30" s="155">
        <v>139626480.45000005</v>
      </c>
      <c r="T30" s="155">
        <v>15291.477434015995</v>
      </c>
    </row>
    <row r="31" spans="1:20" x14ac:dyDescent="0.3">
      <c r="A31" s="210" t="s">
        <v>278</v>
      </c>
      <c r="B31" s="103" t="s">
        <v>301</v>
      </c>
      <c r="C31" s="126">
        <v>409</v>
      </c>
      <c r="D31" s="154">
        <v>1570124.3300000008</v>
      </c>
      <c r="E31" s="154">
        <v>3838.9347921760409</v>
      </c>
      <c r="F31" s="126">
        <v>424</v>
      </c>
      <c r="G31" s="154">
        <v>1731213.8600000003</v>
      </c>
      <c r="H31" s="154">
        <v>4083.0515566037743</v>
      </c>
      <c r="I31" s="126">
        <v>322</v>
      </c>
      <c r="J31" s="154">
        <v>1387916.9000000001</v>
      </c>
      <c r="K31" s="154">
        <v>4310.3009316770194</v>
      </c>
      <c r="L31" s="126">
        <v>216</v>
      </c>
      <c r="M31" s="154">
        <v>758709.23</v>
      </c>
      <c r="N31" s="154">
        <v>3512.5427314814815</v>
      </c>
      <c r="O31" s="126">
        <v>76</v>
      </c>
      <c r="P31" s="154">
        <v>334098.53000000003</v>
      </c>
      <c r="Q31" s="154">
        <v>4396.0332894736848</v>
      </c>
      <c r="R31" s="126">
        <v>39</v>
      </c>
      <c r="S31" s="154">
        <v>245033.91999999998</v>
      </c>
      <c r="T31" s="154">
        <v>6282.9210256410252</v>
      </c>
    </row>
    <row r="32" spans="1:20" x14ac:dyDescent="0.3">
      <c r="A32" s="211"/>
      <c r="B32" s="103" t="s">
        <v>302</v>
      </c>
      <c r="C32" s="126">
        <v>344</v>
      </c>
      <c r="D32" s="154">
        <v>3376066.0499999993</v>
      </c>
      <c r="E32" s="154">
        <v>9814.1454941860447</v>
      </c>
      <c r="F32" s="126">
        <v>384</v>
      </c>
      <c r="G32" s="154">
        <v>4701449.1800000006</v>
      </c>
      <c r="H32" s="154">
        <v>12243.357239583334</v>
      </c>
      <c r="I32" s="126">
        <v>483</v>
      </c>
      <c r="J32" s="154">
        <v>6392319.5199999986</v>
      </c>
      <c r="K32" s="154">
        <v>13234.61598343685</v>
      </c>
      <c r="L32" s="126">
        <v>568</v>
      </c>
      <c r="M32" s="154">
        <v>8236083.1999999993</v>
      </c>
      <c r="N32" s="154">
        <v>14500.146478873237</v>
      </c>
      <c r="O32" s="126">
        <v>557</v>
      </c>
      <c r="P32" s="154">
        <v>7198369.9900000002</v>
      </c>
      <c r="Q32" s="154">
        <v>12923.464973070018</v>
      </c>
      <c r="R32" s="126">
        <v>625</v>
      </c>
      <c r="S32" s="154">
        <v>8923552.7299999986</v>
      </c>
      <c r="T32" s="154">
        <v>14277.684367999998</v>
      </c>
    </row>
    <row r="33" spans="1:20" x14ac:dyDescent="0.3">
      <c r="A33" s="211"/>
      <c r="B33" s="103" t="s">
        <v>303</v>
      </c>
      <c r="C33" s="126" t="s">
        <v>267</v>
      </c>
      <c r="D33" s="154">
        <v>10175</v>
      </c>
      <c r="E33" s="154"/>
      <c r="F33" s="126" t="s">
        <v>267</v>
      </c>
      <c r="G33" s="154">
        <v>24934.5</v>
      </c>
      <c r="H33" s="154"/>
      <c r="I33" s="126" t="s">
        <v>267</v>
      </c>
      <c r="J33" s="154">
        <v>46347.680000000008</v>
      </c>
      <c r="K33" s="154"/>
      <c r="L33" s="126" t="s">
        <v>267</v>
      </c>
      <c r="M33" s="154">
        <v>70120.14</v>
      </c>
      <c r="N33" s="154"/>
      <c r="O33" s="126" t="s">
        <v>267</v>
      </c>
      <c r="P33" s="154">
        <v>52775.490000000005</v>
      </c>
      <c r="Q33" s="154"/>
      <c r="R33" s="126" t="s">
        <v>267</v>
      </c>
      <c r="S33" s="154">
        <v>24458.49</v>
      </c>
      <c r="T33" s="154"/>
    </row>
    <row r="34" spans="1:20" x14ac:dyDescent="0.3">
      <c r="A34" s="211"/>
      <c r="B34" s="103" t="s">
        <v>304</v>
      </c>
      <c r="C34" s="126">
        <v>1122</v>
      </c>
      <c r="D34" s="154">
        <v>21090040.069999978</v>
      </c>
      <c r="E34" s="154">
        <v>18796.827156862724</v>
      </c>
      <c r="F34" s="126">
        <v>818</v>
      </c>
      <c r="G34" s="154">
        <v>18741209.27</v>
      </c>
      <c r="H34" s="154">
        <v>22911.013777506112</v>
      </c>
      <c r="I34" s="126">
        <v>588</v>
      </c>
      <c r="J34" s="154">
        <v>17494429.860000011</v>
      </c>
      <c r="K34" s="154">
        <v>29752.431734693895</v>
      </c>
      <c r="L34" s="126">
        <v>476</v>
      </c>
      <c r="M34" s="154">
        <v>12593668.069999985</v>
      </c>
      <c r="N34" s="154">
        <v>26457.285861344506</v>
      </c>
      <c r="O34" s="126">
        <v>371</v>
      </c>
      <c r="P34" s="154">
        <v>4094649.0800000015</v>
      </c>
      <c r="Q34" s="154">
        <v>11036.789973045827</v>
      </c>
      <c r="R34" s="126">
        <v>41</v>
      </c>
      <c r="S34" s="154">
        <v>294290.29000000004</v>
      </c>
      <c r="T34" s="154">
        <v>7177.8119512195135</v>
      </c>
    </row>
    <row r="35" spans="1:20" x14ac:dyDescent="0.3">
      <c r="A35" s="211"/>
      <c r="B35" s="103" t="s">
        <v>305</v>
      </c>
      <c r="C35" s="126" t="s">
        <v>267</v>
      </c>
      <c r="D35" s="154">
        <v>96897.75</v>
      </c>
      <c r="E35" s="154"/>
      <c r="F35" s="126" t="s">
        <v>267</v>
      </c>
      <c r="G35" s="154">
        <v>49008.84</v>
      </c>
      <c r="H35" s="154"/>
      <c r="I35" s="126" t="s">
        <v>267</v>
      </c>
      <c r="J35" s="154">
        <v>49107.11</v>
      </c>
      <c r="K35" s="154"/>
      <c r="L35" s="126" t="s">
        <v>267</v>
      </c>
      <c r="M35" s="154">
        <v>29738.53</v>
      </c>
      <c r="N35" s="154"/>
      <c r="O35" s="61"/>
      <c r="P35" s="61"/>
      <c r="Q35" s="61"/>
      <c r="R35" s="61"/>
      <c r="S35" s="61"/>
      <c r="T35" s="61"/>
    </row>
    <row r="36" spans="1:20" x14ac:dyDescent="0.3">
      <c r="A36" s="211"/>
      <c r="B36" s="103" t="s">
        <v>306</v>
      </c>
      <c r="C36" s="126">
        <v>2085</v>
      </c>
      <c r="D36" s="154">
        <v>16441399.450000014</v>
      </c>
      <c r="E36" s="154">
        <v>7885.5632853717098</v>
      </c>
      <c r="F36" s="126">
        <v>2156</v>
      </c>
      <c r="G36" s="154">
        <v>18316097.459999993</v>
      </c>
      <c r="H36" s="154">
        <v>8495.4069851576969</v>
      </c>
      <c r="I36" s="126">
        <v>2199</v>
      </c>
      <c r="J36" s="154">
        <v>19876590.240000051</v>
      </c>
      <c r="K36" s="154">
        <v>9038.9223465211689</v>
      </c>
      <c r="L36" s="126">
        <v>2155</v>
      </c>
      <c r="M36" s="154">
        <v>19477070.52</v>
      </c>
      <c r="N36" s="154">
        <v>9038.0837679814376</v>
      </c>
      <c r="O36" s="126">
        <v>2091</v>
      </c>
      <c r="P36" s="154">
        <v>18270920.289999992</v>
      </c>
      <c r="Q36" s="154">
        <v>8737.886317551407</v>
      </c>
      <c r="R36" s="126">
        <v>2078</v>
      </c>
      <c r="S36" s="154">
        <v>17807513.239999972</v>
      </c>
      <c r="T36" s="154">
        <v>8569.5443888354057</v>
      </c>
    </row>
    <row r="37" spans="1:20" x14ac:dyDescent="0.3">
      <c r="A37" s="211"/>
      <c r="B37" s="100" t="s">
        <v>605</v>
      </c>
      <c r="C37" s="132">
        <v>3717</v>
      </c>
      <c r="D37" s="155">
        <v>42584702.650000073</v>
      </c>
      <c r="E37" s="155">
        <v>11456.740018832412</v>
      </c>
      <c r="F37" s="132">
        <v>3590</v>
      </c>
      <c r="G37" s="155">
        <v>43563913.110000081</v>
      </c>
      <c r="H37" s="155">
        <v>12134.794738161583</v>
      </c>
      <c r="I37" s="132">
        <v>3431</v>
      </c>
      <c r="J37" s="155">
        <v>45246711.310000047</v>
      </c>
      <c r="K37" s="155">
        <v>13187.616237248629</v>
      </c>
      <c r="L37" s="132">
        <v>3256</v>
      </c>
      <c r="M37" s="155">
        <v>41165389.690000087</v>
      </c>
      <c r="N37" s="155">
        <v>12642.932951474228</v>
      </c>
      <c r="O37" s="132">
        <v>2979</v>
      </c>
      <c r="P37" s="155">
        <v>29950813.379999939</v>
      </c>
      <c r="Q37" s="155">
        <v>10053.98233635446</v>
      </c>
      <c r="R37" s="132">
        <v>2647</v>
      </c>
      <c r="S37" s="155">
        <v>27294848.669999935</v>
      </c>
      <c r="T37" s="155">
        <v>10311.616422364918</v>
      </c>
    </row>
    <row r="38" spans="1:20" x14ac:dyDescent="0.3">
      <c r="A38" s="210" t="s">
        <v>279</v>
      </c>
      <c r="B38" s="103" t="s">
        <v>307</v>
      </c>
      <c r="C38" s="126">
        <v>952</v>
      </c>
      <c r="D38" s="154">
        <v>3530950</v>
      </c>
      <c r="E38" s="154">
        <v>3708.9810924369749</v>
      </c>
      <c r="F38" s="126">
        <v>1448</v>
      </c>
      <c r="G38" s="154">
        <v>6006775</v>
      </c>
      <c r="H38" s="154">
        <v>4148.3252762430939</v>
      </c>
      <c r="I38" s="126">
        <v>2224</v>
      </c>
      <c r="J38" s="154">
        <v>9891075</v>
      </c>
      <c r="K38" s="154">
        <v>4447.4258093525177</v>
      </c>
      <c r="L38" s="126">
        <v>3311</v>
      </c>
      <c r="M38" s="154">
        <v>14496175</v>
      </c>
      <c r="N38" s="154">
        <v>4378.186348535186</v>
      </c>
      <c r="O38" s="126">
        <v>4255</v>
      </c>
      <c r="P38" s="154">
        <v>20153275</v>
      </c>
      <c r="Q38" s="154">
        <v>4736.3748531139836</v>
      </c>
      <c r="R38" s="126">
        <v>5388</v>
      </c>
      <c r="S38" s="154">
        <v>25497700</v>
      </c>
      <c r="T38" s="154">
        <v>4732.3125463994065</v>
      </c>
    </row>
    <row r="39" spans="1:20" x14ac:dyDescent="0.3">
      <c r="A39" s="211"/>
      <c r="B39" s="103" t="s">
        <v>308</v>
      </c>
      <c r="C39" s="126">
        <v>508</v>
      </c>
      <c r="D39" s="154">
        <v>2353600</v>
      </c>
      <c r="E39" s="154">
        <v>4633.070866141732</v>
      </c>
      <c r="F39" s="126">
        <v>840</v>
      </c>
      <c r="G39" s="154">
        <v>4335390</v>
      </c>
      <c r="H39" s="154">
        <v>5161.1785714285716</v>
      </c>
      <c r="I39" s="126">
        <v>1378</v>
      </c>
      <c r="J39" s="154">
        <v>7901480</v>
      </c>
      <c r="K39" s="154">
        <v>5734.0203193033385</v>
      </c>
      <c r="L39" s="126">
        <v>1859</v>
      </c>
      <c r="M39" s="154">
        <v>12159660</v>
      </c>
      <c r="N39" s="154">
        <v>6540.9682625067244</v>
      </c>
      <c r="O39" s="126">
        <v>2288</v>
      </c>
      <c r="P39" s="154">
        <v>17566010</v>
      </c>
      <c r="Q39" s="154">
        <v>7677.4519230769229</v>
      </c>
      <c r="R39" s="126">
        <v>3134</v>
      </c>
      <c r="S39" s="154">
        <v>28156290</v>
      </c>
      <c r="T39" s="154">
        <v>8984.1384811742191</v>
      </c>
    </row>
    <row r="40" spans="1:20" x14ac:dyDescent="0.3">
      <c r="A40" s="211"/>
      <c r="B40" s="103" t="s">
        <v>309</v>
      </c>
      <c r="C40" s="126" t="s">
        <v>267</v>
      </c>
      <c r="D40" s="154">
        <v>161476.61000000002</v>
      </c>
      <c r="E40" s="154"/>
      <c r="F40" s="126" t="s">
        <v>267</v>
      </c>
      <c r="G40" s="154">
        <v>157684.23000000001</v>
      </c>
      <c r="H40" s="154"/>
      <c r="I40" s="126" t="s">
        <v>267</v>
      </c>
      <c r="J40" s="154">
        <v>175625.63</v>
      </c>
      <c r="K40" s="154"/>
      <c r="L40" s="126" t="s">
        <v>267</v>
      </c>
      <c r="M40" s="154">
        <v>166089.85999999999</v>
      </c>
      <c r="N40" s="154"/>
      <c r="O40" s="126">
        <v>20</v>
      </c>
      <c r="P40" s="154">
        <v>163330.06000000003</v>
      </c>
      <c r="Q40" s="154">
        <v>8166.5030000000015</v>
      </c>
      <c r="R40" s="126" t="s">
        <v>267</v>
      </c>
      <c r="S40" s="154">
        <v>169474.72</v>
      </c>
      <c r="T40" s="154"/>
    </row>
    <row r="41" spans="1:20" x14ac:dyDescent="0.3">
      <c r="A41" s="211"/>
      <c r="B41" s="103" t="s">
        <v>310</v>
      </c>
      <c r="C41" s="126">
        <v>866</v>
      </c>
      <c r="D41" s="154">
        <v>1128873.42</v>
      </c>
      <c r="E41" s="154">
        <v>1303.5489838337182</v>
      </c>
      <c r="F41" s="126">
        <v>1389</v>
      </c>
      <c r="G41" s="154">
        <v>2155961.41</v>
      </c>
      <c r="H41" s="154">
        <v>1552.1680417566595</v>
      </c>
      <c r="I41" s="126">
        <v>2131</v>
      </c>
      <c r="J41" s="154">
        <v>3285260.8300000005</v>
      </c>
      <c r="K41" s="154">
        <v>1541.6521961520416</v>
      </c>
      <c r="L41" s="126">
        <v>3180</v>
      </c>
      <c r="M41" s="154">
        <v>4393445.32</v>
      </c>
      <c r="N41" s="154">
        <v>1381.5865786163522</v>
      </c>
      <c r="O41" s="126">
        <v>4057</v>
      </c>
      <c r="P41" s="154">
        <v>5956091.25</v>
      </c>
      <c r="Q41" s="154">
        <v>1468.1023539561252</v>
      </c>
      <c r="R41" s="126">
        <v>5249</v>
      </c>
      <c r="S41" s="154">
        <v>8153147.5999999996</v>
      </c>
      <c r="T41" s="154">
        <v>1553.2763574014098</v>
      </c>
    </row>
    <row r="42" spans="1:20" x14ac:dyDescent="0.3">
      <c r="A42" s="211"/>
      <c r="B42" s="100" t="s">
        <v>605</v>
      </c>
      <c r="C42" s="132">
        <v>972</v>
      </c>
      <c r="D42" s="155">
        <v>7174900.0299999993</v>
      </c>
      <c r="E42" s="155">
        <v>7381.5843930041146</v>
      </c>
      <c r="F42" s="132">
        <v>1513</v>
      </c>
      <c r="G42" s="155">
        <v>12655810.640000001</v>
      </c>
      <c r="H42" s="155">
        <v>8364.7129147389296</v>
      </c>
      <c r="I42" s="132">
        <v>2278</v>
      </c>
      <c r="J42" s="155">
        <v>21253441.460000001</v>
      </c>
      <c r="K42" s="155">
        <v>9329.8689464442505</v>
      </c>
      <c r="L42" s="132">
        <v>3358</v>
      </c>
      <c r="M42" s="155">
        <v>31215370.18</v>
      </c>
      <c r="N42" s="155">
        <v>9295.8219714115548</v>
      </c>
      <c r="O42" s="132">
        <v>4290</v>
      </c>
      <c r="P42" s="155">
        <v>43838706.310000002</v>
      </c>
      <c r="Q42" s="155">
        <v>10218.81265967366</v>
      </c>
      <c r="R42" s="132">
        <v>5442</v>
      </c>
      <c r="S42" s="155">
        <v>61976612.32</v>
      </c>
      <c r="T42" s="155">
        <v>11388.572642410878</v>
      </c>
    </row>
    <row r="43" spans="1:20" x14ac:dyDescent="0.3">
      <c r="A43" s="210" t="s">
        <v>1103</v>
      </c>
      <c r="B43" s="103" t="s">
        <v>311</v>
      </c>
      <c r="C43" s="126">
        <v>17582</v>
      </c>
      <c r="D43" s="154">
        <v>33173939.449999493</v>
      </c>
      <c r="E43" s="154">
        <v>1886.812618018399</v>
      </c>
      <c r="F43" s="126">
        <v>17356</v>
      </c>
      <c r="G43" s="154">
        <v>32579563.279999793</v>
      </c>
      <c r="H43" s="154">
        <v>1877.1354736114192</v>
      </c>
      <c r="I43" s="126">
        <v>16444</v>
      </c>
      <c r="J43" s="154">
        <v>32237176.549999915</v>
      </c>
      <c r="K43" s="154">
        <v>1960.4218286304983</v>
      </c>
      <c r="L43" s="126">
        <v>14471</v>
      </c>
      <c r="M43" s="154">
        <v>25122481.299999934</v>
      </c>
      <c r="N43" s="154">
        <v>1736.0570313039827</v>
      </c>
      <c r="O43" s="126">
        <v>11589</v>
      </c>
      <c r="P43" s="154">
        <v>24640899.029999848</v>
      </c>
      <c r="Q43" s="154">
        <v>2126.2316878073907</v>
      </c>
      <c r="R43" s="126">
        <v>12070</v>
      </c>
      <c r="S43" s="154">
        <v>25031935.309999984</v>
      </c>
      <c r="T43" s="154">
        <v>2073.8968773819374</v>
      </c>
    </row>
    <row r="44" spans="1:20" x14ac:dyDescent="0.3">
      <c r="A44" s="211"/>
      <c r="B44" s="103" t="s">
        <v>687</v>
      </c>
      <c r="C44" s="61"/>
      <c r="D44" s="61"/>
      <c r="E44" s="61"/>
      <c r="F44" s="61"/>
      <c r="G44" s="61"/>
      <c r="H44" s="61"/>
      <c r="I44" s="61"/>
      <c r="J44" s="61"/>
      <c r="K44" s="61"/>
      <c r="L44" s="61"/>
      <c r="M44" s="61"/>
      <c r="N44" s="61"/>
      <c r="O44" s="126">
        <v>724</v>
      </c>
      <c r="P44" s="154">
        <v>2723271.0699999896</v>
      </c>
      <c r="Q44" s="154">
        <v>3761.4241298342399</v>
      </c>
      <c r="R44" s="126">
        <v>654</v>
      </c>
      <c r="S44" s="154">
        <v>2998380.2999999877</v>
      </c>
      <c r="T44" s="154">
        <v>4584.6793577981462</v>
      </c>
    </row>
    <row r="45" spans="1:20" x14ac:dyDescent="0.3">
      <c r="A45" s="211"/>
      <c r="B45" s="103" t="s">
        <v>312</v>
      </c>
      <c r="C45" s="126">
        <v>1524</v>
      </c>
      <c r="D45" s="154">
        <v>5633824.0399999749</v>
      </c>
      <c r="E45" s="154">
        <v>3696.7349343831856</v>
      </c>
      <c r="F45" s="126">
        <v>1712</v>
      </c>
      <c r="G45" s="154">
        <v>8064974.4299999923</v>
      </c>
      <c r="H45" s="154">
        <v>4710.84955023364</v>
      </c>
      <c r="I45" s="126">
        <v>1957</v>
      </c>
      <c r="J45" s="154">
        <v>8672696.659999961</v>
      </c>
      <c r="K45" s="154">
        <v>4431.6283392948189</v>
      </c>
      <c r="L45" s="126">
        <v>2302</v>
      </c>
      <c r="M45" s="154">
        <v>8595782.9299999624</v>
      </c>
      <c r="N45" s="154">
        <v>3734.0499261511568</v>
      </c>
      <c r="O45" s="126">
        <v>2715</v>
      </c>
      <c r="P45" s="154">
        <v>10415954.019999983</v>
      </c>
      <c r="Q45" s="154">
        <v>3836.4471528545055</v>
      </c>
      <c r="R45" s="126">
        <v>2866</v>
      </c>
      <c r="S45" s="154">
        <v>12089640.259999981</v>
      </c>
      <c r="T45" s="154">
        <v>4218.2973691556108</v>
      </c>
    </row>
    <row r="46" spans="1:20" x14ac:dyDescent="0.3">
      <c r="A46" s="211"/>
      <c r="B46" s="103" t="s">
        <v>313</v>
      </c>
      <c r="C46" s="126" t="s">
        <v>267</v>
      </c>
      <c r="D46" s="154">
        <v>36005.599999999999</v>
      </c>
      <c r="E46" s="154"/>
      <c r="F46" s="126" t="s">
        <v>267</v>
      </c>
      <c r="G46" s="154">
        <v>31586.41</v>
      </c>
      <c r="H46" s="154"/>
      <c r="I46" s="126" t="s">
        <v>267</v>
      </c>
      <c r="J46" s="154">
        <v>20638.629999999997</v>
      </c>
      <c r="K46" s="154"/>
      <c r="L46" s="126" t="s">
        <v>267</v>
      </c>
      <c r="M46" s="154">
        <v>22363.57</v>
      </c>
      <c r="N46" s="154"/>
      <c r="O46" s="126" t="s">
        <v>267</v>
      </c>
      <c r="P46" s="154">
        <v>19025.84</v>
      </c>
      <c r="Q46" s="154"/>
      <c r="R46" s="126" t="s">
        <v>267</v>
      </c>
      <c r="S46" s="154">
        <v>38061.490000000005</v>
      </c>
      <c r="T46" s="154"/>
    </row>
    <row r="47" spans="1:20" x14ac:dyDescent="0.3">
      <c r="A47" s="211"/>
      <c r="B47" s="100" t="s">
        <v>605</v>
      </c>
      <c r="C47" s="132">
        <v>18777</v>
      </c>
      <c r="D47" s="155">
        <v>38843769.089999788</v>
      </c>
      <c r="E47" s="155">
        <v>2068.6887729669165</v>
      </c>
      <c r="F47" s="132">
        <v>18812</v>
      </c>
      <c r="G47" s="155">
        <v>40676124.119999968</v>
      </c>
      <c r="H47" s="155">
        <v>2162.2434679991479</v>
      </c>
      <c r="I47" s="132">
        <v>18074</v>
      </c>
      <c r="J47" s="155">
        <v>40930511.840000167</v>
      </c>
      <c r="K47" s="155">
        <v>2264.6072723248958</v>
      </c>
      <c r="L47" s="132">
        <v>16400</v>
      </c>
      <c r="M47" s="155">
        <v>33740627.800000206</v>
      </c>
      <c r="N47" s="155">
        <v>2057.3553536585491</v>
      </c>
      <c r="O47" s="132">
        <v>14324</v>
      </c>
      <c r="P47" s="155">
        <v>37799149.960000135</v>
      </c>
      <c r="Q47" s="155">
        <v>2638.8683300754074</v>
      </c>
      <c r="R47" s="132">
        <v>14913</v>
      </c>
      <c r="S47" s="155">
        <v>40158017.360000372</v>
      </c>
      <c r="T47" s="155">
        <v>2692.8195104942247</v>
      </c>
    </row>
    <row r="48" spans="1:20" x14ac:dyDescent="0.3">
      <c r="A48" s="210" t="s">
        <v>281</v>
      </c>
      <c r="B48" s="103" t="s">
        <v>314</v>
      </c>
      <c r="C48" s="126">
        <v>28</v>
      </c>
      <c r="D48" s="154">
        <v>257474</v>
      </c>
      <c r="E48" s="154">
        <v>9195.5</v>
      </c>
      <c r="F48" s="126" t="s">
        <v>267</v>
      </c>
      <c r="G48" s="154">
        <v>185863</v>
      </c>
      <c r="H48" s="154"/>
      <c r="I48" s="126" t="s">
        <v>267</v>
      </c>
      <c r="J48" s="154">
        <v>160157</v>
      </c>
      <c r="K48" s="154"/>
      <c r="L48" s="126" t="s">
        <v>267</v>
      </c>
      <c r="M48" s="154">
        <v>176232</v>
      </c>
      <c r="N48" s="154"/>
      <c r="O48" s="126" t="s">
        <v>267</v>
      </c>
      <c r="P48" s="154">
        <v>85450</v>
      </c>
      <c r="Q48" s="154"/>
      <c r="R48" s="126" t="s">
        <v>267</v>
      </c>
      <c r="S48" s="154">
        <v>69685</v>
      </c>
      <c r="T48" s="154"/>
    </row>
    <row r="49" spans="1:20" x14ac:dyDescent="0.3">
      <c r="A49" s="211"/>
      <c r="B49" s="103" t="s">
        <v>316</v>
      </c>
      <c r="C49" s="126" t="s">
        <v>267</v>
      </c>
      <c r="D49" s="154">
        <v>294201</v>
      </c>
      <c r="E49" s="154"/>
      <c r="F49" s="126" t="s">
        <v>267</v>
      </c>
      <c r="G49" s="154">
        <v>248550</v>
      </c>
      <c r="H49" s="154"/>
      <c r="I49" s="126" t="s">
        <v>267</v>
      </c>
      <c r="J49" s="154">
        <v>252284</v>
      </c>
      <c r="K49" s="154"/>
      <c r="L49" s="126" t="s">
        <v>267</v>
      </c>
      <c r="M49" s="154">
        <v>205830</v>
      </c>
      <c r="N49" s="154"/>
      <c r="O49" s="126" t="s">
        <v>267</v>
      </c>
      <c r="P49" s="154">
        <v>10920</v>
      </c>
      <c r="Q49" s="154"/>
      <c r="R49" s="126" t="s">
        <v>267</v>
      </c>
      <c r="S49" s="154">
        <v>89125</v>
      </c>
      <c r="T49" s="154"/>
    </row>
    <row r="50" spans="1:20" x14ac:dyDescent="0.3">
      <c r="A50" s="211"/>
      <c r="B50" s="103" t="s">
        <v>317</v>
      </c>
      <c r="C50" s="126">
        <v>235</v>
      </c>
      <c r="D50" s="154">
        <v>44504.480000000025</v>
      </c>
      <c r="E50" s="154">
        <v>189.38076595744693</v>
      </c>
      <c r="F50" s="126">
        <v>184</v>
      </c>
      <c r="G50" s="154">
        <v>38138.720000000001</v>
      </c>
      <c r="H50" s="154">
        <v>207.27565217391304</v>
      </c>
      <c r="I50" s="126">
        <v>163</v>
      </c>
      <c r="J50" s="154">
        <v>34732.480000000003</v>
      </c>
      <c r="K50" s="154">
        <v>213.08269938650309</v>
      </c>
      <c r="L50" s="126">
        <v>128</v>
      </c>
      <c r="M50" s="154">
        <v>20102.400000000009</v>
      </c>
      <c r="N50" s="154">
        <v>157.05000000000007</v>
      </c>
      <c r="O50" s="126">
        <v>100</v>
      </c>
      <c r="P50" s="154">
        <v>19208.960000000006</v>
      </c>
      <c r="Q50" s="154">
        <v>192.08960000000008</v>
      </c>
      <c r="R50" s="126">
        <v>73</v>
      </c>
      <c r="S50" s="154">
        <v>15076.800000000005</v>
      </c>
      <c r="T50" s="154">
        <v>206.53150684931512</v>
      </c>
    </row>
    <row r="51" spans="1:20" x14ac:dyDescent="0.3">
      <c r="A51" s="211"/>
      <c r="B51" s="100" t="s">
        <v>605</v>
      </c>
      <c r="C51" s="132">
        <v>273</v>
      </c>
      <c r="D51" s="155">
        <v>596179.4799999994</v>
      </c>
      <c r="E51" s="155">
        <v>2183.8076190476168</v>
      </c>
      <c r="F51" s="132">
        <v>210</v>
      </c>
      <c r="G51" s="155">
        <v>472551.72000000009</v>
      </c>
      <c r="H51" s="155">
        <v>2250.2462857142859</v>
      </c>
      <c r="I51" s="132">
        <v>191</v>
      </c>
      <c r="J51" s="155">
        <v>447173.47999999975</v>
      </c>
      <c r="K51" s="155">
        <v>2341.222408376962</v>
      </c>
      <c r="L51" s="132">
        <v>149</v>
      </c>
      <c r="M51" s="155">
        <v>402164.39999999979</v>
      </c>
      <c r="N51" s="155">
        <v>2699.0899328859045</v>
      </c>
      <c r="O51" s="132">
        <v>106</v>
      </c>
      <c r="P51" s="155">
        <v>115578.96000000002</v>
      </c>
      <c r="Q51" s="155">
        <v>1090.3675471698116</v>
      </c>
      <c r="R51" s="132">
        <v>81</v>
      </c>
      <c r="S51" s="155">
        <v>173886.80000000002</v>
      </c>
      <c r="T51" s="155">
        <v>2146.7506172839508</v>
      </c>
    </row>
    <row r="52" spans="1:20" x14ac:dyDescent="0.3">
      <c r="A52" s="210" t="s">
        <v>282</v>
      </c>
      <c r="B52" s="103" t="s">
        <v>318</v>
      </c>
      <c r="C52" s="126">
        <v>207</v>
      </c>
      <c r="D52" s="154">
        <v>10522491.469999995</v>
      </c>
      <c r="E52" s="154">
        <v>50833.292125603839</v>
      </c>
      <c r="F52" s="126">
        <v>427</v>
      </c>
      <c r="G52" s="154">
        <v>30674568.859999958</v>
      </c>
      <c r="H52" s="154">
        <v>71837.397798594757</v>
      </c>
      <c r="I52" s="126">
        <v>720</v>
      </c>
      <c r="J52" s="154">
        <v>69610436.540000021</v>
      </c>
      <c r="K52" s="154">
        <v>96681.161861111148</v>
      </c>
      <c r="L52" s="126">
        <v>1042</v>
      </c>
      <c r="M52" s="154">
        <v>106255694.19000018</v>
      </c>
      <c r="N52" s="154">
        <v>101972.83511516331</v>
      </c>
      <c r="O52" s="126">
        <v>1055</v>
      </c>
      <c r="P52" s="154">
        <v>130514534.62000003</v>
      </c>
      <c r="Q52" s="154">
        <v>123710.45935545026</v>
      </c>
      <c r="R52" s="126">
        <v>1033</v>
      </c>
      <c r="S52" s="154">
        <v>128735160.2399992</v>
      </c>
      <c r="T52" s="154">
        <v>124622.61397870204</v>
      </c>
    </row>
    <row r="53" spans="1:20" x14ac:dyDescent="0.3">
      <c r="A53" s="211"/>
      <c r="B53" s="100" t="s">
        <v>605</v>
      </c>
      <c r="C53" s="132">
        <v>207</v>
      </c>
      <c r="D53" s="155">
        <v>10522491.470000008</v>
      </c>
      <c r="E53" s="155">
        <v>50833.292125603904</v>
      </c>
      <c r="F53" s="132">
        <v>427</v>
      </c>
      <c r="G53" s="155">
        <v>30674568.860000018</v>
      </c>
      <c r="H53" s="155">
        <v>71837.397798594888</v>
      </c>
      <c r="I53" s="132">
        <v>720</v>
      </c>
      <c r="J53" s="155">
        <v>69610436.540000156</v>
      </c>
      <c r="K53" s="155">
        <v>96681.161861111323</v>
      </c>
      <c r="L53" s="132">
        <v>1042</v>
      </c>
      <c r="M53" s="155">
        <v>106255694.19000004</v>
      </c>
      <c r="N53" s="155">
        <v>101972.83511516319</v>
      </c>
      <c r="O53" s="132">
        <v>1055</v>
      </c>
      <c r="P53" s="155">
        <v>130514534.61999929</v>
      </c>
      <c r="Q53" s="155">
        <v>123710.45935544957</v>
      </c>
      <c r="R53" s="132">
        <v>1033</v>
      </c>
      <c r="S53" s="155">
        <v>128735160.23999897</v>
      </c>
      <c r="T53" s="155">
        <v>124622.6139787018</v>
      </c>
    </row>
    <row r="54" spans="1:20" x14ac:dyDescent="0.3">
      <c r="A54" s="236" t="s">
        <v>210</v>
      </c>
      <c r="B54" s="182"/>
      <c r="C54" s="132">
        <v>41739</v>
      </c>
      <c r="D54" s="155">
        <v>2229429707.9102664</v>
      </c>
      <c r="E54" s="155">
        <v>53413.587002809516</v>
      </c>
      <c r="F54" s="132">
        <v>42488</v>
      </c>
      <c r="G54" s="155">
        <v>2333394171.2503729</v>
      </c>
      <c r="H54" s="155">
        <v>54918.898777310606</v>
      </c>
      <c r="I54" s="132">
        <v>43643</v>
      </c>
      <c r="J54" s="155">
        <v>2580230556.2099886</v>
      </c>
      <c r="K54" s="155">
        <v>59121.292216620961</v>
      </c>
      <c r="L54" s="132">
        <v>43941</v>
      </c>
      <c r="M54" s="155">
        <v>2728364546.6700144</v>
      </c>
      <c r="N54" s="155">
        <v>62091.54426776847</v>
      </c>
      <c r="O54" s="132">
        <v>44172</v>
      </c>
      <c r="P54" s="155">
        <v>2559160717.920012</v>
      </c>
      <c r="Q54" s="155">
        <v>57936.265460472969</v>
      </c>
      <c r="R54" s="132">
        <v>45775</v>
      </c>
      <c r="S54" s="155">
        <v>2700513948.4696875</v>
      </c>
      <c r="T54" s="155">
        <v>58995.389371265701</v>
      </c>
    </row>
    <row r="56" spans="1:20" x14ac:dyDescent="0.3">
      <c r="A56" t="s">
        <v>638</v>
      </c>
    </row>
    <row r="58" spans="1:20" x14ac:dyDescent="0.3">
      <c r="C58" s="84"/>
      <c r="E58"/>
      <c r="F58" s="84"/>
      <c r="H58"/>
      <c r="I58" s="84"/>
      <c r="N58"/>
      <c r="O58" s="84"/>
      <c r="Q58"/>
      <c r="R58" s="84"/>
      <c r="T58"/>
    </row>
    <row r="59" spans="1:20" x14ac:dyDescent="0.3">
      <c r="C59" s="84"/>
      <c r="E59"/>
      <c r="F59" s="84"/>
      <c r="H59"/>
      <c r="I59" s="84"/>
      <c r="N59"/>
      <c r="O59" s="84"/>
      <c r="Q59"/>
      <c r="R59" s="84"/>
      <c r="T59"/>
    </row>
    <row r="60" spans="1:20" x14ac:dyDescent="0.3">
      <c r="C60" s="84"/>
      <c r="E60"/>
      <c r="F60" s="84"/>
      <c r="H60"/>
      <c r="I60" s="84"/>
      <c r="N60"/>
      <c r="O60" s="84"/>
      <c r="Q60"/>
      <c r="R60" s="84"/>
      <c r="T60"/>
    </row>
    <row r="61" spans="1:20" x14ac:dyDescent="0.3">
      <c r="C61" s="84"/>
      <c r="E61"/>
      <c r="F61" s="84"/>
      <c r="H61"/>
      <c r="I61" s="84"/>
      <c r="N61"/>
      <c r="O61" s="84"/>
      <c r="Q61"/>
      <c r="R61" s="84"/>
      <c r="T61"/>
    </row>
    <row r="62" spans="1:20" x14ac:dyDescent="0.3">
      <c r="C62" s="84"/>
      <c r="E62"/>
      <c r="F62" s="84"/>
      <c r="H62"/>
      <c r="I62" s="84"/>
      <c r="N62"/>
      <c r="O62" s="84"/>
      <c r="Q62"/>
      <c r="R62" s="84"/>
      <c r="T62"/>
    </row>
    <row r="63" spans="1:20" x14ac:dyDescent="0.3">
      <c r="C63" s="84"/>
      <c r="E63"/>
      <c r="F63" s="84"/>
      <c r="H63"/>
      <c r="I63" s="84"/>
      <c r="N63"/>
      <c r="O63" s="84"/>
      <c r="Q63"/>
      <c r="R63" s="84"/>
      <c r="T63"/>
    </row>
    <row r="64" spans="1:20" x14ac:dyDescent="0.3">
      <c r="C64" s="84"/>
      <c r="E64"/>
      <c r="F64" s="84"/>
      <c r="H64"/>
      <c r="I64" s="84"/>
      <c r="N64"/>
      <c r="O64" s="84"/>
      <c r="Q64"/>
      <c r="R64" s="84"/>
      <c r="T64"/>
    </row>
    <row r="65" spans="3:20" x14ac:dyDescent="0.3">
      <c r="C65" s="84"/>
      <c r="E65"/>
      <c r="F65" s="84"/>
      <c r="H65"/>
      <c r="I65" s="84"/>
      <c r="N65"/>
      <c r="O65" s="84"/>
      <c r="Q65"/>
      <c r="R65" s="84"/>
      <c r="T65"/>
    </row>
    <row r="66" spans="3:20" x14ac:dyDescent="0.3">
      <c r="C66" s="84"/>
      <c r="E66"/>
      <c r="F66" s="84"/>
      <c r="H66"/>
      <c r="I66" s="84"/>
      <c r="N66"/>
      <c r="O66" s="84"/>
      <c r="Q66"/>
      <c r="R66" s="84"/>
      <c r="T66"/>
    </row>
    <row r="67" spans="3:20" x14ac:dyDescent="0.3">
      <c r="C67" s="84"/>
      <c r="E67"/>
      <c r="F67" s="84"/>
      <c r="H67"/>
      <c r="I67" s="84"/>
      <c r="N67"/>
      <c r="O67" s="84"/>
      <c r="Q67"/>
      <c r="R67" s="84"/>
      <c r="T67"/>
    </row>
    <row r="68" spans="3:20" x14ac:dyDescent="0.3">
      <c r="C68" s="84"/>
      <c r="E68"/>
      <c r="F68" s="84"/>
      <c r="H68"/>
      <c r="I68" s="84"/>
      <c r="N68"/>
      <c r="O68" s="84"/>
      <c r="Q68"/>
      <c r="R68" s="84"/>
      <c r="T68"/>
    </row>
    <row r="69" spans="3:20" x14ac:dyDescent="0.3">
      <c r="C69" s="84"/>
      <c r="E69"/>
      <c r="F69" s="84"/>
      <c r="H69"/>
      <c r="I69" s="84"/>
      <c r="N69"/>
      <c r="O69" s="84"/>
      <c r="Q69"/>
      <c r="R69" s="84"/>
      <c r="T69"/>
    </row>
    <row r="70" spans="3:20" x14ac:dyDescent="0.3">
      <c r="C70" s="84"/>
      <c r="E70"/>
      <c r="F70" s="84"/>
      <c r="H70"/>
      <c r="I70" s="84"/>
      <c r="N70"/>
      <c r="O70" s="84"/>
      <c r="Q70"/>
      <c r="R70" s="84"/>
      <c r="T70"/>
    </row>
    <row r="71" spans="3:20" x14ac:dyDescent="0.3">
      <c r="C71" s="84"/>
      <c r="E71"/>
      <c r="F71" s="84"/>
      <c r="H71"/>
      <c r="I71" s="84"/>
      <c r="N71"/>
      <c r="O71" s="84"/>
      <c r="Q71"/>
      <c r="R71" s="84"/>
      <c r="T71"/>
    </row>
    <row r="72" spans="3:20" x14ac:dyDescent="0.3">
      <c r="C72" s="84"/>
      <c r="E72"/>
      <c r="F72" s="84"/>
      <c r="H72"/>
      <c r="I72" s="84"/>
      <c r="N72"/>
      <c r="O72" s="84"/>
      <c r="Q72"/>
      <c r="R72" s="84"/>
      <c r="T72"/>
    </row>
    <row r="73" spans="3:20" x14ac:dyDescent="0.3">
      <c r="C73" s="84"/>
      <c r="E73"/>
      <c r="F73" s="84"/>
      <c r="H73"/>
      <c r="I73" s="84"/>
      <c r="N73"/>
      <c r="O73" s="84"/>
      <c r="Q73"/>
      <c r="R73" s="84"/>
      <c r="T73"/>
    </row>
    <row r="74" spans="3:20" x14ac:dyDescent="0.3">
      <c r="C74" s="84"/>
      <c r="E74"/>
      <c r="F74" s="84"/>
      <c r="H74"/>
      <c r="I74" s="84"/>
      <c r="N74"/>
      <c r="O74" s="84"/>
      <c r="Q74"/>
      <c r="R74" s="84"/>
      <c r="T74"/>
    </row>
    <row r="75" spans="3:20" x14ac:dyDescent="0.3">
      <c r="C75" s="84"/>
      <c r="E75"/>
      <c r="F75" s="84"/>
      <c r="H75"/>
      <c r="I75" s="84"/>
      <c r="N75"/>
      <c r="O75" s="84"/>
      <c r="Q75"/>
      <c r="R75" s="84"/>
      <c r="T75"/>
    </row>
    <row r="76" spans="3:20" x14ac:dyDescent="0.3">
      <c r="C76" s="84"/>
      <c r="E76"/>
      <c r="F76" s="84"/>
      <c r="H76"/>
      <c r="I76" s="84"/>
      <c r="N76"/>
      <c r="O76" s="84"/>
      <c r="Q76"/>
      <c r="R76" s="84"/>
      <c r="T76"/>
    </row>
    <row r="77" spans="3:20" x14ac:dyDescent="0.3">
      <c r="C77" s="84"/>
      <c r="E77"/>
      <c r="F77" s="84"/>
      <c r="H77"/>
      <c r="I77" s="84"/>
      <c r="N77"/>
      <c r="O77" s="84"/>
      <c r="Q77"/>
      <c r="R77" s="84"/>
      <c r="T77"/>
    </row>
    <row r="78" spans="3:20" x14ac:dyDescent="0.3">
      <c r="C78" s="84"/>
      <c r="E78"/>
      <c r="F78" s="84"/>
      <c r="H78"/>
      <c r="I78" s="84"/>
      <c r="N78"/>
      <c r="O78" s="84"/>
      <c r="Q78"/>
      <c r="R78" s="84"/>
      <c r="T78"/>
    </row>
    <row r="79" spans="3:20" x14ac:dyDescent="0.3">
      <c r="C79" s="84"/>
      <c r="E79"/>
      <c r="F79" s="84"/>
      <c r="H79"/>
      <c r="I79" s="84"/>
      <c r="N79"/>
      <c r="O79" s="84"/>
      <c r="Q79"/>
      <c r="R79" s="84"/>
      <c r="T79"/>
    </row>
    <row r="80" spans="3:20" x14ac:dyDescent="0.3">
      <c r="C80" s="84"/>
      <c r="E80"/>
      <c r="F80" s="84"/>
      <c r="H80"/>
      <c r="I80" s="84"/>
      <c r="N80"/>
      <c r="O80" s="84"/>
      <c r="Q80"/>
      <c r="R80" s="84"/>
      <c r="T80"/>
    </row>
    <row r="81" spans="3:20" x14ac:dyDescent="0.3">
      <c r="C81" s="84"/>
      <c r="E81"/>
      <c r="F81" s="84"/>
      <c r="H81"/>
      <c r="I81" s="84"/>
      <c r="N81"/>
      <c r="O81" s="84"/>
      <c r="Q81"/>
      <c r="R81" s="84"/>
      <c r="T81"/>
    </row>
    <row r="82" spans="3:20" x14ac:dyDescent="0.3">
      <c r="C82" s="84"/>
      <c r="E82"/>
      <c r="F82" s="84"/>
      <c r="H82"/>
      <c r="I82" s="84"/>
      <c r="N82"/>
      <c r="O82" s="84"/>
      <c r="Q82"/>
      <c r="R82" s="84"/>
      <c r="T82"/>
    </row>
    <row r="83" spans="3:20" x14ac:dyDescent="0.3">
      <c r="C83" s="84"/>
      <c r="E83"/>
      <c r="F83" s="84"/>
      <c r="H83"/>
      <c r="I83" s="84"/>
      <c r="N83"/>
      <c r="O83" s="84"/>
      <c r="Q83"/>
      <c r="R83" s="84"/>
      <c r="T83"/>
    </row>
    <row r="84" spans="3:20" x14ac:dyDescent="0.3">
      <c r="C84" s="84"/>
      <c r="E84"/>
      <c r="F84" s="84"/>
      <c r="H84"/>
      <c r="I84" s="84"/>
      <c r="N84"/>
      <c r="O84" s="84"/>
      <c r="Q84"/>
      <c r="R84" s="84"/>
      <c r="T84"/>
    </row>
    <row r="85" spans="3:20" x14ac:dyDescent="0.3">
      <c r="C85" s="84"/>
      <c r="E85"/>
      <c r="F85" s="84"/>
      <c r="H85"/>
      <c r="I85" s="84"/>
      <c r="N85"/>
      <c r="O85" s="84"/>
      <c r="Q85"/>
      <c r="R85" s="84"/>
      <c r="T85"/>
    </row>
    <row r="86" spans="3:20" x14ac:dyDescent="0.3">
      <c r="C86" s="84"/>
      <c r="E86"/>
      <c r="F86" s="84"/>
      <c r="H86"/>
      <c r="I86" s="84"/>
      <c r="N86"/>
      <c r="O86" s="84"/>
      <c r="Q86"/>
      <c r="R86" s="84"/>
      <c r="T86"/>
    </row>
    <row r="87" spans="3:20" x14ac:dyDescent="0.3">
      <c r="C87" s="84"/>
      <c r="E87"/>
      <c r="F87" s="84"/>
      <c r="H87"/>
      <c r="I87" s="84"/>
      <c r="N87"/>
      <c r="O87" s="84"/>
      <c r="Q87"/>
      <c r="R87" s="84"/>
      <c r="T87"/>
    </row>
    <row r="88" spans="3:20" x14ac:dyDescent="0.3">
      <c r="C88" s="84"/>
      <c r="E88"/>
      <c r="F88" s="84"/>
      <c r="H88"/>
      <c r="I88" s="84"/>
      <c r="N88"/>
      <c r="O88" s="84"/>
      <c r="Q88"/>
      <c r="R88" s="84"/>
      <c r="T88"/>
    </row>
    <row r="89" spans="3:20" x14ac:dyDescent="0.3">
      <c r="C89" s="84"/>
      <c r="E89"/>
      <c r="F89" s="84"/>
      <c r="H89"/>
      <c r="I89" s="84"/>
      <c r="N89"/>
      <c r="O89" s="84"/>
      <c r="Q89"/>
      <c r="R89" s="84"/>
      <c r="T89"/>
    </row>
    <row r="90" spans="3:20" x14ac:dyDescent="0.3">
      <c r="C90" s="84"/>
      <c r="E90"/>
      <c r="F90" s="84"/>
      <c r="H90"/>
      <c r="I90" s="84"/>
      <c r="N90"/>
      <c r="O90" s="84"/>
      <c r="Q90"/>
      <c r="R90" s="84"/>
      <c r="T90"/>
    </row>
    <row r="91" spans="3:20" x14ac:dyDescent="0.3">
      <c r="C91" s="84"/>
      <c r="E91"/>
      <c r="F91" s="84"/>
      <c r="H91"/>
      <c r="I91" s="84"/>
      <c r="N91"/>
      <c r="O91" s="84"/>
      <c r="Q91"/>
      <c r="R91" s="84"/>
      <c r="T91"/>
    </row>
    <row r="92" spans="3:20" x14ac:dyDescent="0.3">
      <c r="C92" s="84"/>
      <c r="E92"/>
      <c r="F92" s="84"/>
      <c r="H92"/>
      <c r="I92" s="84"/>
      <c r="N92"/>
      <c r="O92" s="84"/>
      <c r="Q92"/>
      <c r="R92" s="84"/>
      <c r="T92"/>
    </row>
    <row r="93" spans="3:20" x14ac:dyDescent="0.3">
      <c r="C93" s="84"/>
      <c r="E93"/>
      <c r="F93" s="84"/>
      <c r="H93"/>
      <c r="I93" s="84"/>
      <c r="N93"/>
      <c r="O93" s="84"/>
      <c r="Q93"/>
      <c r="R93" s="84"/>
      <c r="T93"/>
    </row>
    <row r="94" spans="3:20" x14ac:dyDescent="0.3">
      <c r="C94" s="84"/>
      <c r="E94"/>
      <c r="F94" s="84"/>
      <c r="H94"/>
      <c r="I94" s="84"/>
      <c r="N94"/>
      <c r="O94" s="84"/>
      <c r="Q94"/>
      <c r="R94" s="84"/>
      <c r="T94"/>
    </row>
    <row r="95" spans="3:20" x14ac:dyDescent="0.3">
      <c r="C95" s="84"/>
      <c r="E95"/>
      <c r="F95" s="84"/>
      <c r="H95"/>
      <c r="I95" s="84"/>
      <c r="N95"/>
      <c r="O95" s="84"/>
      <c r="Q95"/>
      <c r="R95" s="84"/>
      <c r="T95"/>
    </row>
    <row r="96" spans="3:20" x14ac:dyDescent="0.3">
      <c r="C96" s="84"/>
      <c r="E96"/>
      <c r="F96" s="84"/>
      <c r="H96"/>
      <c r="I96" s="84"/>
      <c r="N96"/>
      <c r="O96" s="84"/>
      <c r="Q96"/>
      <c r="R96" s="84"/>
      <c r="T96"/>
    </row>
    <row r="97" spans="3:20" x14ac:dyDescent="0.3">
      <c r="C97" s="84"/>
      <c r="E97"/>
      <c r="F97" s="84"/>
      <c r="H97"/>
      <c r="I97" s="84"/>
      <c r="N97"/>
      <c r="O97" s="84"/>
      <c r="Q97"/>
      <c r="R97" s="84"/>
      <c r="T97"/>
    </row>
    <row r="98" spans="3:20" x14ac:dyDescent="0.3">
      <c r="C98" s="84"/>
      <c r="E98"/>
      <c r="F98" s="84"/>
      <c r="H98"/>
      <c r="I98" s="84"/>
      <c r="N98"/>
      <c r="O98" s="84"/>
      <c r="Q98"/>
      <c r="R98" s="84"/>
      <c r="T98"/>
    </row>
    <row r="99" spans="3:20" x14ac:dyDescent="0.3">
      <c r="C99" s="84"/>
      <c r="E99"/>
      <c r="F99" s="84"/>
      <c r="H99"/>
      <c r="I99" s="84"/>
      <c r="N99"/>
      <c r="O99" s="84"/>
      <c r="Q99"/>
      <c r="R99" s="84"/>
      <c r="T99"/>
    </row>
  </sheetData>
  <sheetProtection algorithmName="SHA-512" hashValue="BKOM8GfoRU4faYxUMVGCicckYT+3M60+ty/X26EtpPRJEb2hzrUAchFSRYMJu+ePMT3fBIiS4gycQ0DVxYRcSw==" saltValue="PFRRuzHg4lLxFXnuNImbXA==" spinCount="100000" sheet="1" objects="1" scenarios="1"/>
  <mergeCells count="24">
    <mergeCell ref="A54:B54"/>
    <mergeCell ref="A24:A28"/>
    <mergeCell ref="A29:A30"/>
    <mergeCell ref="A31:A37"/>
    <mergeCell ref="A38:A42"/>
    <mergeCell ref="A43:A47"/>
    <mergeCell ref="A48:A51"/>
    <mergeCell ref="A52:A53"/>
    <mergeCell ref="A10:A12"/>
    <mergeCell ref="A13:A17"/>
    <mergeCell ref="A18:A21"/>
    <mergeCell ref="A22:A23"/>
    <mergeCell ref="C8:E8"/>
    <mergeCell ref="F8:H8"/>
    <mergeCell ref="I8:K8"/>
    <mergeCell ref="L8:N8"/>
    <mergeCell ref="O8:Q8"/>
    <mergeCell ref="R8:T8"/>
    <mergeCell ref="C7:T7"/>
    <mergeCell ref="A1:T1"/>
    <mergeCell ref="A2:T2"/>
    <mergeCell ref="A3:T3"/>
    <mergeCell ref="A4:T4"/>
    <mergeCell ref="A5:T5"/>
  </mergeCells>
  <printOptions horizontalCentered="1"/>
  <pageMargins left="0.25" right="0.25" top="0.75" bottom="0.75" header="0.3" footer="0.3"/>
  <pageSetup scale="57" orientation="landscape" r:id="rId1"/>
  <headerFooter>
    <oddFooter>Page &amp;P</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F1C7E-7C6B-4623-99FA-AC5A7CBA21EC}">
  <sheetPr>
    <pageSetUpPr fitToPage="1"/>
  </sheetPr>
  <dimension ref="A1:S13"/>
  <sheetViews>
    <sheetView workbookViewId="0">
      <selection activeCell="A2" sqref="A2"/>
    </sheetView>
  </sheetViews>
  <sheetFormatPr defaultRowHeight="14.4" x14ac:dyDescent="0.3"/>
  <cols>
    <col min="1" max="1" width="17.5546875" bestFit="1" customWidth="1"/>
    <col min="2" max="2" width="9.33203125" bestFit="1" customWidth="1"/>
    <col min="3" max="3" width="11.88671875" bestFit="1" customWidth="1"/>
    <col min="4" max="4" width="9.33203125" bestFit="1" customWidth="1"/>
    <col min="5" max="5" width="11.88671875" bestFit="1" customWidth="1"/>
    <col min="6" max="6" width="9.33203125" bestFit="1" customWidth="1"/>
    <col min="7" max="7" width="11.88671875" bestFit="1" customWidth="1"/>
    <col min="8" max="8" width="9.33203125" bestFit="1" customWidth="1"/>
    <col min="9" max="9" width="11.88671875" bestFit="1" customWidth="1"/>
    <col min="10" max="10" width="9.33203125" bestFit="1" customWidth="1"/>
    <col min="11" max="11" width="11.88671875" bestFit="1" customWidth="1"/>
    <col min="12" max="12" width="9.33203125" bestFit="1" customWidth="1"/>
    <col min="13" max="13" width="11.88671875" bestFit="1" customWidth="1"/>
  </cols>
  <sheetData>
    <row r="1" spans="1:19" ht="23.25" customHeight="1" x14ac:dyDescent="0.4">
      <c r="A1" s="162" t="s">
        <v>1204</v>
      </c>
      <c r="B1" s="162"/>
      <c r="C1" s="162"/>
      <c r="D1" s="162"/>
      <c r="E1" s="162"/>
      <c r="F1" s="162"/>
      <c r="G1" s="162"/>
      <c r="H1" s="162"/>
      <c r="I1" s="162"/>
      <c r="J1" s="162"/>
      <c r="K1" s="162"/>
      <c r="L1" s="162"/>
      <c r="M1" s="162"/>
      <c r="N1" s="39"/>
      <c r="O1" s="39"/>
      <c r="P1" s="39"/>
      <c r="Q1" s="39"/>
      <c r="R1" s="39"/>
      <c r="S1" s="39"/>
    </row>
    <row r="2" spans="1:19" ht="23.25" customHeight="1" x14ac:dyDescent="0.4">
      <c r="A2" s="162" t="s">
        <v>179</v>
      </c>
      <c r="B2" s="162"/>
      <c r="C2" s="162"/>
      <c r="D2" s="162"/>
      <c r="E2" s="162"/>
      <c r="F2" s="162"/>
      <c r="G2" s="162"/>
      <c r="H2" s="162"/>
      <c r="I2" s="162"/>
      <c r="J2" s="162"/>
      <c r="K2" s="162"/>
      <c r="L2" s="162"/>
      <c r="M2" s="162"/>
      <c r="N2" s="39"/>
      <c r="O2" s="39"/>
      <c r="P2" s="39"/>
      <c r="Q2" s="39"/>
      <c r="R2" s="39"/>
      <c r="S2" s="39"/>
    </row>
    <row r="3" spans="1:19" ht="23.25" customHeight="1" x14ac:dyDescent="0.4">
      <c r="A3" s="162" t="s">
        <v>155</v>
      </c>
      <c r="B3" s="162"/>
      <c r="C3" s="162"/>
      <c r="D3" s="162"/>
      <c r="E3" s="162"/>
      <c r="F3" s="162"/>
      <c r="G3" s="162"/>
      <c r="H3" s="162"/>
      <c r="I3" s="162"/>
      <c r="J3" s="162"/>
      <c r="K3" s="162"/>
      <c r="L3" s="162"/>
      <c r="M3" s="162"/>
      <c r="N3" s="39"/>
      <c r="O3" s="39"/>
      <c r="P3" s="39"/>
      <c r="Q3" s="39"/>
      <c r="R3" s="39"/>
      <c r="S3" s="39"/>
    </row>
    <row r="4" spans="1:19" ht="23.25" customHeight="1" x14ac:dyDescent="0.4">
      <c r="A4" s="162" t="s">
        <v>641</v>
      </c>
      <c r="B4" s="162"/>
      <c r="C4" s="162"/>
      <c r="D4" s="162"/>
      <c r="E4" s="162"/>
      <c r="F4" s="162"/>
      <c r="G4" s="162"/>
      <c r="H4" s="162"/>
      <c r="I4" s="162"/>
      <c r="J4" s="162"/>
      <c r="K4" s="162"/>
      <c r="L4" s="162"/>
      <c r="M4" s="162"/>
      <c r="N4" s="39"/>
      <c r="O4" s="39"/>
      <c r="P4" s="39"/>
      <c r="Q4" s="39"/>
      <c r="R4" s="39"/>
      <c r="S4" s="39"/>
    </row>
    <row r="5" spans="1:19" ht="23.25" customHeight="1" x14ac:dyDescent="0.4">
      <c r="A5" s="162" t="s">
        <v>708</v>
      </c>
      <c r="B5" s="162"/>
      <c r="C5" s="162"/>
      <c r="D5" s="162"/>
      <c r="E5" s="162"/>
      <c r="F5" s="162"/>
      <c r="G5" s="162"/>
      <c r="H5" s="162"/>
      <c r="I5" s="162"/>
      <c r="J5" s="162"/>
      <c r="K5" s="162"/>
      <c r="L5" s="162"/>
      <c r="M5" s="162"/>
      <c r="N5" s="39"/>
      <c r="O5" s="39"/>
      <c r="P5" s="39"/>
      <c r="Q5" s="39"/>
      <c r="R5" s="39"/>
      <c r="S5" s="39"/>
    </row>
    <row r="7" spans="1:19" x14ac:dyDescent="0.3">
      <c r="A7" s="64"/>
      <c r="B7" s="189" t="s">
        <v>181</v>
      </c>
      <c r="C7" s="182"/>
      <c r="D7" s="182"/>
      <c r="E7" s="182"/>
      <c r="F7" s="182"/>
      <c r="G7" s="182"/>
      <c r="H7" s="182"/>
      <c r="I7" s="182"/>
      <c r="J7" s="182"/>
      <c r="K7" s="182"/>
      <c r="L7" s="182"/>
      <c r="M7" s="182"/>
    </row>
    <row r="8" spans="1:19" x14ac:dyDescent="0.3">
      <c r="A8" s="81"/>
      <c r="B8" s="188" t="s">
        <v>186</v>
      </c>
      <c r="C8" s="182"/>
      <c r="D8" s="188" t="s">
        <v>187</v>
      </c>
      <c r="E8" s="182"/>
      <c r="F8" s="188" t="s">
        <v>188</v>
      </c>
      <c r="G8" s="182"/>
      <c r="H8" s="188" t="s">
        <v>189</v>
      </c>
      <c r="I8" s="182"/>
      <c r="J8" s="188" t="s">
        <v>682</v>
      </c>
      <c r="K8" s="182"/>
      <c r="L8" s="188" t="s">
        <v>709</v>
      </c>
      <c r="M8" s="182"/>
    </row>
    <row r="9" spans="1:19" s="86" customFormat="1" ht="24.6" x14ac:dyDescent="0.3">
      <c r="A9" s="52" t="s">
        <v>642</v>
      </c>
      <c r="B9" s="85" t="s">
        <v>201</v>
      </c>
      <c r="C9" s="85" t="s">
        <v>183</v>
      </c>
      <c r="D9" s="85" t="s">
        <v>201</v>
      </c>
      <c r="E9" s="85" t="s">
        <v>183</v>
      </c>
      <c r="F9" s="85" t="s">
        <v>201</v>
      </c>
      <c r="G9" s="85" t="s">
        <v>183</v>
      </c>
      <c r="H9" s="85" t="s">
        <v>201</v>
      </c>
      <c r="I9" s="85" t="s">
        <v>183</v>
      </c>
      <c r="J9" s="85" t="s">
        <v>201</v>
      </c>
      <c r="K9" s="85" t="s">
        <v>183</v>
      </c>
      <c r="L9" s="85" t="s">
        <v>201</v>
      </c>
      <c r="M9" s="85" t="s">
        <v>183</v>
      </c>
    </row>
    <row r="10" spans="1:19" x14ac:dyDescent="0.3">
      <c r="A10" s="103" t="s">
        <v>1215</v>
      </c>
      <c r="B10" s="102">
        <v>41739</v>
      </c>
      <c r="C10" s="101">
        <v>2229429707.9101191</v>
      </c>
      <c r="D10" s="102">
        <v>42488</v>
      </c>
      <c r="E10" s="101">
        <v>2333394171.2503457</v>
      </c>
      <c r="F10" s="102">
        <v>43643</v>
      </c>
      <c r="G10" s="101">
        <v>2580230556.2099752</v>
      </c>
      <c r="H10" s="102">
        <v>43941</v>
      </c>
      <c r="I10" s="101">
        <v>2728364546.670022</v>
      </c>
      <c r="J10" s="102">
        <v>44172</v>
      </c>
      <c r="K10" s="101">
        <v>2559160717.9200149</v>
      </c>
      <c r="L10" s="102">
        <v>45775</v>
      </c>
      <c r="M10" s="101">
        <v>2700513948.4696727</v>
      </c>
    </row>
    <row r="11" spans="1:19" x14ac:dyDescent="0.3">
      <c r="A11" s="100" t="s">
        <v>210</v>
      </c>
      <c r="B11" s="99">
        <v>41739</v>
      </c>
      <c r="C11" s="98">
        <v>2229429707.9102454</v>
      </c>
      <c r="D11" s="99">
        <v>42488</v>
      </c>
      <c r="E11" s="98">
        <v>2333394171.2503128</v>
      </c>
      <c r="F11" s="99">
        <v>43643</v>
      </c>
      <c r="G11" s="98">
        <v>2580230556.2099824</v>
      </c>
      <c r="H11" s="99">
        <v>43941</v>
      </c>
      <c r="I11" s="98">
        <v>2728364546.6700077</v>
      </c>
      <c r="J11" s="99">
        <v>44172</v>
      </c>
      <c r="K11" s="98">
        <v>2559160717.9200182</v>
      </c>
      <c r="L11" s="99">
        <v>45775</v>
      </c>
      <c r="M11" s="98">
        <v>2700513948.4696808</v>
      </c>
    </row>
    <row r="13" spans="1:19" x14ac:dyDescent="0.3">
      <c r="A13" t="s">
        <v>634</v>
      </c>
    </row>
  </sheetData>
  <sheetProtection algorithmName="SHA-512" hashValue="GlWbHL3pkrUxfwsfQIGCX3BvcIf0QIYsTFwOb2Y7YUdG/qWqEg8t//s79FI4P/8myhAIX+l++iHpM1maGUt60w==" saltValue="P2WGsZNfmscJy7H3EngFsw==" spinCount="100000" sheet="1" objects="1" scenarios="1"/>
  <mergeCells count="12">
    <mergeCell ref="L8:M8"/>
    <mergeCell ref="A1:M1"/>
    <mergeCell ref="A2:M2"/>
    <mergeCell ref="A3:M3"/>
    <mergeCell ref="A4:M4"/>
    <mergeCell ref="A5:M5"/>
    <mergeCell ref="B7:M7"/>
    <mergeCell ref="B8:C8"/>
    <mergeCell ref="D8:E8"/>
    <mergeCell ref="F8:G8"/>
    <mergeCell ref="H8:I8"/>
    <mergeCell ref="J8:K8"/>
  </mergeCells>
  <printOptions horizontalCentered="1"/>
  <pageMargins left="0.25" right="0.25" top="0.75" bottom="0.75" header="0.3" footer="0.3"/>
  <pageSetup scale="92" fitToHeight="10" orientation="landscape" r:id="rId1"/>
  <headerFooter>
    <oddFooter>Page &amp;P</oddFoot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C55F-EBF2-4B52-93D1-922BB57D8DE4}">
  <sheetPr>
    <pageSetUpPr fitToPage="1"/>
  </sheetPr>
  <dimension ref="A1:M173"/>
  <sheetViews>
    <sheetView workbookViewId="0">
      <selection activeCell="A12" sqref="A12"/>
    </sheetView>
  </sheetViews>
  <sheetFormatPr defaultRowHeight="14.4" x14ac:dyDescent="0.3"/>
  <cols>
    <col min="1" max="1" width="42.5546875" bestFit="1" customWidth="1"/>
    <col min="2" max="12" width="7.109375" customWidth="1"/>
    <col min="13" max="13" width="5.21875" bestFit="1" customWidth="1"/>
  </cols>
  <sheetData>
    <row r="1" spans="1:13" ht="22.8" x14ac:dyDescent="0.4">
      <c r="A1" s="162" t="s">
        <v>1203</v>
      </c>
      <c r="B1" s="162"/>
      <c r="C1" s="162"/>
      <c r="D1" s="162"/>
      <c r="E1" s="162"/>
      <c r="F1" s="162"/>
      <c r="G1" s="162"/>
      <c r="H1" s="162"/>
      <c r="I1" s="162"/>
      <c r="J1" s="162"/>
      <c r="K1" s="162"/>
      <c r="L1" s="162"/>
      <c r="M1" s="162"/>
    </row>
    <row r="2" spans="1:13" ht="22.8" customHeight="1" x14ac:dyDescent="0.4">
      <c r="A2" s="162" t="s">
        <v>1108</v>
      </c>
      <c r="B2" s="162"/>
      <c r="C2" s="162"/>
      <c r="D2" s="162"/>
      <c r="E2" s="162"/>
      <c r="F2" s="162"/>
      <c r="G2" s="162"/>
      <c r="H2" s="162"/>
      <c r="I2" s="162"/>
      <c r="J2" s="162"/>
      <c r="K2" s="162"/>
      <c r="L2" s="162"/>
      <c r="M2" s="162"/>
    </row>
    <row r="3" spans="1:13" ht="22.8" customHeight="1" x14ac:dyDescent="0.4">
      <c r="A3" s="162" t="s">
        <v>155</v>
      </c>
      <c r="B3" s="162"/>
      <c r="C3" s="162"/>
      <c r="D3" s="162"/>
      <c r="E3" s="162"/>
      <c r="F3" s="162"/>
      <c r="G3" s="162"/>
      <c r="H3" s="162"/>
      <c r="I3" s="162"/>
      <c r="J3" s="162"/>
      <c r="K3" s="162"/>
      <c r="L3" s="162"/>
      <c r="M3" s="162"/>
    </row>
    <row r="4" spans="1:13" ht="22.8" customHeight="1" x14ac:dyDescent="0.4">
      <c r="A4" s="162" t="s">
        <v>1107</v>
      </c>
      <c r="B4" s="162"/>
      <c r="C4" s="162"/>
      <c r="D4" s="162"/>
      <c r="E4" s="162"/>
      <c r="F4" s="162"/>
      <c r="G4" s="162"/>
      <c r="H4" s="162"/>
      <c r="I4" s="162"/>
      <c r="J4" s="162"/>
      <c r="K4" s="162"/>
      <c r="L4" s="162"/>
      <c r="M4" s="162"/>
    </row>
    <row r="5" spans="1:13" ht="22.8" customHeight="1" x14ac:dyDescent="0.4">
      <c r="A5" s="162" t="s">
        <v>713</v>
      </c>
      <c r="B5" s="162"/>
      <c r="C5" s="162"/>
      <c r="D5" s="162"/>
      <c r="E5" s="162"/>
      <c r="F5" s="162"/>
      <c r="G5" s="162"/>
      <c r="H5" s="162"/>
      <c r="I5" s="162"/>
      <c r="J5" s="162"/>
      <c r="K5" s="162"/>
      <c r="L5" s="162"/>
      <c r="M5" s="162"/>
    </row>
    <row r="6" spans="1:13" x14ac:dyDescent="0.3">
      <c r="A6" s="200" t="s">
        <v>1106</v>
      </c>
      <c r="B6" s="200"/>
      <c r="C6" s="200"/>
      <c r="D6" s="200"/>
      <c r="E6" s="200"/>
      <c r="F6" s="200"/>
      <c r="G6" s="200"/>
      <c r="H6" s="200"/>
      <c r="I6" s="200"/>
      <c r="J6" s="200"/>
      <c r="K6" s="200"/>
      <c r="L6" s="200"/>
      <c r="M6" s="200"/>
    </row>
    <row r="8" spans="1:13" s="33" customFormat="1" x14ac:dyDescent="0.3">
      <c r="A8" s="51"/>
      <c r="B8" s="199" t="s">
        <v>1105</v>
      </c>
      <c r="C8" s="199"/>
      <c r="D8" s="199"/>
      <c r="E8" s="199"/>
      <c r="F8" s="199"/>
      <c r="G8" s="199"/>
      <c r="H8" s="199"/>
      <c r="I8" s="199"/>
      <c r="J8" s="199"/>
      <c r="K8" s="199"/>
      <c r="L8" s="199"/>
      <c r="M8" s="199"/>
    </row>
    <row r="9" spans="1:13" s="33" customFormat="1" ht="82.8" customHeight="1" x14ac:dyDescent="0.3">
      <c r="A9" s="106" t="s">
        <v>1104</v>
      </c>
      <c r="B9" s="109" t="s">
        <v>272</v>
      </c>
      <c r="C9" s="109" t="s">
        <v>273</v>
      </c>
      <c r="D9" s="109" t="s">
        <v>274</v>
      </c>
      <c r="E9" s="109" t="s">
        <v>275</v>
      </c>
      <c r="F9" s="109" t="s">
        <v>276</v>
      </c>
      <c r="G9" s="109" t="s">
        <v>277</v>
      </c>
      <c r="H9" s="109" t="s">
        <v>278</v>
      </c>
      <c r="I9" s="109" t="s">
        <v>279</v>
      </c>
      <c r="J9" s="109" t="s">
        <v>1103</v>
      </c>
      <c r="K9" s="109" t="s">
        <v>281</v>
      </c>
      <c r="L9" s="109" t="s">
        <v>282</v>
      </c>
      <c r="M9" s="109" t="s">
        <v>210</v>
      </c>
    </row>
    <row r="10" spans="1:13" x14ac:dyDescent="0.3">
      <c r="A10" s="103" t="s">
        <v>1102</v>
      </c>
      <c r="B10" s="30"/>
      <c r="C10" s="107">
        <v>65</v>
      </c>
      <c r="D10" s="107">
        <v>216</v>
      </c>
      <c r="E10" s="107">
        <v>357</v>
      </c>
      <c r="F10" s="30"/>
      <c r="G10" s="107">
        <v>241</v>
      </c>
      <c r="H10" s="107">
        <v>570</v>
      </c>
      <c r="I10" s="107">
        <v>36</v>
      </c>
      <c r="J10" s="30"/>
      <c r="K10" s="30"/>
      <c r="L10" s="30"/>
      <c r="M10" s="107">
        <v>856</v>
      </c>
    </row>
    <row r="11" spans="1:13" x14ac:dyDescent="0.3">
      <c r="A11" s="103" t="s">
        <v>1099</v>
      </c>
      <c r="B11" s="30"/>
      <c r="C11" s="107">
        <v>67</v>
      </c>
      <c r="D11" s="107">
        <v>80</v>
      </c>
      <c r="E11" s="107">
        <v>81</v>
      </c>
      <c r="F11" s="30"/>
      <c r="G11" s="107">
        <v>57</v>
      </c>
      <c r="H11" s="30"/>
      <c r="I11" s="107">
        <v>61</v>
      </c>
      <c r="J11" s="30"/>
      <c r="K11" s="30"/>
      <c r="L11" s="30"/>
      <c r="M11" s="107">
        <v>245</v>
      </c>
    </row>
    <row r="12" spans="1:13" x14ac:dyDescent="0.3">
      <c r="A12" s="103" t="s">
        <v>1098</v>
      </c>
      <c r="B12" s="30"/>
      <c r="C12" s="107">
        <v>165</v>
      </c>
      <c r="D12" s="107">
        <v>265</v>
      </c>
      <c r="E12" s="107">
        <v>48</v>
      </c>
      <c r="F12" s="30"/>
      <c r="G12" s="30"/>
      <c r="H12" s="30"/>
      <c r="I12" s="30"/>
      <c r="J12" s="30"/>
      <c r="K12" s="30"/>
      <c r="L12" s="30"/>
      <c r="M12" s="107">
        <v>322</v>
      </c>
    </row>
    <row r="13" spans="1:13" x14ac:dyDescent="0.3">
      <c r="A13" s="103" t="s">
        <v>1097</v>
      </c>
      <c r="B13" s="30"/>
      <c r="C13" s="107">
        <v>26</v>
      </c>
      <c r="D13" s="30"/>
      <c r="E13" s="30"/>
      <c r="F13" s="30"/>
      <c r="G13" s="30"/>
      <c r="H13" s="30"/>
      <c r="I13" s="30"/>
      <c r="J13" s="30"/>
      <c r="K13" s="30"/>
      <c r="L13" s="30"/>
      <c r="M13" s="107">
        <v>26</v>
      </c>
    </row>
    <row r="14" spans="1:13" x14ac:dyDescent="0.3">
      <c r="A14" s="103" t="s">
        <v>1088</v>
      </c>
      <c r="B14" s="30"/>
      <c r="C14" s="107">
        <v>425</v>
      </c>
      <c r="D14" s="107">
        <v>828</v>
      </c>
      <c r="E14" s="107">
        <v>51</v>
      </c>
      <c r="F14" s="30"/>
      <c r="G14" s="107">
        <v>49</v>
      </c>
      <c r="H14" s="30"/>
      <c r="I14" s="107">
        <v>29</v>
      </c>
      <c r="J14" s="107">
        <v>280</v>
      </c>
      <c r="K14" s="30"/>
      <c r="L14" s="30"/>
      <c r="M14" s="107">
        <v>1049</v>
      </c>
    </row>
    <row r="15" spans="1:13" x14ac:dyDescent="0.3">
      <c r="A15" s="103" t="s">
        <v>1086</v>
      </c>
      <c r="B15" s="30"/>
      <c r="C15" s="30"/>
      <c r="D15" s="30"/>
      <c r="E15" s="30"/>
      <c r="F15" s="107">
        <v>14619</v>
      </c>
      <c r="G15" s="30"/>
      <c r="H15" s="30"/>
      <c r="I15" s="30"/>
      <c r="J15" s="30"/>
      <c r="K15" s="30"/>
      <c r="L15" s="30"/>
      <c r="M15" s="107">
        <v>14619</v>
      </c>
    </row>
    <row r="16" spans="1:13" x14ac:dyDescent="0.3">
      <c r="A16" s="103" t="s">
        <v>1085</v>
      </c>
      <c r="B16" s="30"/>
      <c r="C16" s="107">
        <v>52</v>
      </c>
      <c r="D16" s="107">
        <v>24</v>
      </c>
      <c r="E16" s="107">
        <v>22</v>
      </c>
      <c r="F16" s="30"/>
      <c r="G16" s="30"/>
      <c r="H16" s="30"/>
      <c r="I16" s="30"/>
      <c r="J16" s="30"/>
      <c r="K16" s="30"/>
      <c r="L16" s="30"/>
      <c r="M16" s="107">
        <v>52</v>
      </c>
    </row>
    <row r="17" spans="1:13" x14ac:dyDescent="0.3">
      <c r="A17" s="103" t="s">
        <v>1083</v>
      </c>
      <c r="B17" s="30"/>
      <c r="C17" s="30"/>
      <c r="D17" s="107">
        <v>24</v>
      </c>
      <c r="E17" s="107">
        <v>33</v>
      </c>
      <c r="F17" s="30"/>
      <c r="G17" s="107">
        <v>32</v>
      </c>
      <c r="H17" s="30"/>
      <c r="I17" s="30"/>
      <c r="J17" s="30"/>
      <c r="K17" s="30"/>
      <c r="L17" s="30"/>
      <c r="M17" s="107">
        <v>41</v>
      </c>
    </row>
    <row r="18" spans="1:13" x14ac:dyDescent="0.3">
      <c r="A18" s="103" t="s">
        <v>1082</v>
      </c>
      <c r="B18" s="30"/>
      <c r="C18" s="107">
        <v>47</v>
      </c>
      <c r="D18" s="107">
        <v>110</v>
      </c>
      <c r="E18" s="107">
        <v>29</v>
      </c>
      <c r="F18" s="30"/>
      <c r="G18" s="30"/>
      <c r="H18" s="30"/>
      <c r="I18" s="107">
        <v>38</v>
      </c>
      <c r="J18" s="107">
        <v>65</v>
      </c>
      <c r="K18" s="30"/>
      <c r="L18" s="30"/>
      <c r="M18" s="107">
        <v>194</v>
      </c>
    </row>
    <row r="19" spans="1:13" x14ac:dyDescent="0.3">
      <c r="A19" s="103" t="s">
        <v>1079</v>
      </c>
      <c r="B19" s="30"/>
      <c r="C19" s="30"/>
      <c r="D19" s="30"/>
      <c r="E19" s="107">
        <v>25</v>
      </c>
      <c r="F19" s="30"/>
      <c r="G19" s="30"/>
      <c r="H19" s="30"/>
      <c r="I19" s="30"/>
      <c r="J19" s="30"/>
      <c r="K19" s="30"/>
      <c r="L19" s="30"/>
      <c r="M19" s="107">
        <v>25</v>
      </c>
    </row>
    <row r="20" spans="1:13" x14ac:dyDescent="0.3">
      <c r="A20" s="103" t="s">
        <v>1076</v>
      </c>
      <c r="B20" s="30"/>
      <c r="C20" s="107">
        <v>67</v>
      </c>
      <c r="D20" s="107">
        <v>67</v>
      </c>
      <c r="E20" s="107">
        <v>31</v>
      </c>
      <c r="F20" s="30"/>
      <c r="G20" s="30"/>
      <c r="H20" s="30"/>
      <c r="I20" s="107">
        <v>43</v>
      </c>
      <c r="J20" s="30"/>
      <c r="K20" s="30"/>
      <c r="L20" s="30"/>
      <c r="M20" s="107">
        <v>150</v>
      </c>
    </row>
    <row r="21" spans="1:13" x14ac:dyDescent="0.3">
      <c r="A21" s="103" t="s">
        <v>1064</v>
      </c>
      <c r="B21" s="30"/>
      <c r="C21" s="107">
        <v>137</v>
      </c>
      <c r="D21" s="107">
        <v>36</v>
      </c>
      <c r="E21" s="30"/>
      <c r="F21" s="30"/>
      <c r="G21" s="30"/>
      <c r="H21" s="30"/>
      <c r="I21" s="30"/>
      <c r="J21" s="30"/>
      <c r="K21" s="30"/>
      <c r="L21" s="30"/>
      <c r="M21" s="107">
        <v>157</v>
      </c>
    </row>
    <row r="22" spans="1:13" x14ac:dyDescent="0.3">
      <c r="A22" s="103" t="s">
        <v>1063</v>
      </c>
      <c r="B22" s="30"/>
      <c r="C22" s="107">
        <v>86</v>
      </c>
      <c r="D22" s="107">
        <v>139</v>
      </c>
      <c r="E22" s="30"/>
      <c r="F22" s="30"/>
      <c r="G22" s="30"/>
      <c r="H22" s="30"/>
      <c r="I22" s="30"/>
      <c r="J22" s="107">
        <v>73</v>
      </c>
      <c r="K22" s="30"/>
      <c r="L22" s="30"/>
      <c r="M22" s="107">
        <v>209</v>
      </c>
    </row>
    <row r="23" spans="1:13" x14ac:dyDescent="0.3">
      <c r="A23" s="103" t="s">
        <v>1061</v>
      </c>
      <c r="B23" s="30"/>
      <c r="C23" s="30"/>
      <c r="D23" s="107">
        <v>61</v>
      </c>
      <c r="E23" s="107">
        <v>1041</v>
      </c>
      <c r="F23" s="30"/>
      <c r="G23" s="107">
        <v>947</v>
      </c>
      <c r="H23" s="107">
        <v>958</v>
      </c>
      <c r="I23" s="30"/>
      <c r="J23" s="30"/>
      <c r="K23" s="30"/>
      <c r="L23" s="30"/>
      <c r="M23" s="107">
        <v>1708</v>
      </c>
    </row>
    <row r="24" spans="1:13" x14ac:dyDescent="0.3">
      <c r="A24" s="103" t="s">
        <v>1060</v>
      </c>
      <c r="B24" s="30"/>
      <c r="C24" s="30"/>
      <c r="D24" s="107">
        <v>59</v>
      </c>
      <c r="E24" s="30"/>
      <c r="F24" s="30"/>
      <c r="G24" s="30"/>
      <c r="H24" s="30"/>
      <c r="I24" s="107">
        <v>70</v>
      </c>
      <c r="J24" s="30"/>
      <c r="K24" s="30"/>
      <c r="L24" s="30"/>
      <c r="M24" s="107">
        <v>123</v>
      </c>
    </row>
    <row r="25" spans="1:13" x14ac:dyDescent="0.3">
      <c r="A25" s="103" t="s">
        <v>1054</v>
      </c>
      <c r="B25" s="30"/>
      <c r="C25" s="107">
        <v>29</v>
      </c>
      <c r="D25" s="30"/>
      <c r="E25" s="30"/>
      <c r="F25" s="30"/>
      <c r="G25" s="30"/>
      <c r="H25" s="30"/>
      <c r="I25" s="30"/>
      <c r="J25" s="30"/>
      <c r="K25" s="30"/>
      <c r="L25" s="30"/>
      <c r="M25" s="107">
        <v>29</v>
      </c>
    </row>
    <row r="26" spans="1:13" x14ac:dyDescent="0.3">
      <c r="A26" s="103" t="s">
        <v>1053</v>
      </c>
      <c r="B26" s="30"/>
      <c r="C26" s="30"/>
      <c r="D26" s="30"/>
      <c r="E26" s="30"/>
      <c r="F26" s="107">
        <v>12814</v>
      </c>
      <c r="G26" s="30"/>
      <c r="H26" s="30"/>
      <c r="I26" s="30"/>
      <c r="J26" s="30"/>
      <c r="K26" s="30"/>
      <c r="L26" s="30"/>
      <c r="M26" s="107">
        <v>12814</v>
      </c>
    </row>
    <row r="27" spans="1:13" x14ac:dyDescent="0.3">
      <c r="A27" s="103" t="s">
        <v>1051</v>
      </c>
      <c r="B27" s="30"/>
      <c r="C27" s="30"/>
      <c r="D27" s="107">
        <v>175</v>
      </c>
      <c r="E27" s="30"/>
      <c r="F27" s="30"/>
      <c r="G27" s="30"/>
      <c r="H27" s="30"/>
      <c r="I27" s="107">
        <v>48</v>
      </c>
      <c r="J27" s="30"/>
      <c r="K27" s="30"/>
      <c r="L27" s="30"/>
      <c r="M27" s="107">
        <v>221</v>
      </c>
    </row>
    <row r="28" spans="1:13" x14ac:dyDescent="0.3">
      <c r="A28" s="103" t="s">
        <v>1048</v>
      </c>
      <c r="B28" s="30"/>
      <c r="C28" s="30"/>
      <c r="D28" s="30"/>
      <c r="E28" s="107">
        <v>87</v>
      </c>
      <c r="F28" s="30"/>
      <c r="G28" s="30"/>
      <c r="H28" s="30"/>
      <c r="I28" s="30"/>
      <c r="J28" s="30"/>
      <c r="K28" s="30"/>
      <c r="L28" s="30"/>
      <c r="M28" s="107">
        <v>87</v>
      </c>
    </row>
    <row r="29" spans="1:13" x14ac:dyDescent="0.3">
      <c r="A29" s="103" t="s">
        <v>1046</v>
      </c>
      <c r="B29" s="30"/>
      <c r="C29" s="107">
        <v>46</v>
      </c>
      <c r="D29" s="107">
        <v>45</v>
      </c>
      <c r="E29" s="30"/>
      <c r="F29" s="30"/>
      <c r="G29" s="30"/>
      <c r="H29" s="30"/>
      <c r="I29" s="30"/>
      <c r="J29" s="30"/>
      <c r="K29" s="30"/>
      <c r="L29" s="30"/>
      <c r="M29" s="107">
        <v>82</v>
      </c>
    </row>
    <row r="30" spans="1:13" x14ac:dyDescent="0.3">
      <c r="A30" s="103" t="s">
        <v>1043</v>
      </c>
      <c r="B30" s="30"/>
      <c r="C30" s="107">
        <v>71</v>
      </c>
      <c r="D30" s="30"/>
      <c r="E30" s="107">
        <v>44</v>
      </c>
      <c r="F30" s="30"/>
      <c r="G30" s="30"/>
      <c r="H30" s="30"/>
      <c r="I30" s="30"/>
      <c r="J30" s="30"/>
      <c r="K30" s="30"/>
      <c r="L30" s="30"/>
      <c r="M30" s="107">
        <v>73</v>
      </c>
    </row>
    <row r="31" spans="1:13" x14ac:dyDescent="0.3">
      <c r="A31" s="103" t="s">
        <v>1037</v>
      </c>
      <c r="B31" s="30"/>
      <c r="C31" s="107">
        <v>159</v>
      </c>
      <c r="D31" s="107">
        <v>23</v>
      </c>
      <c r="E31" s="107">
        <v>190</v>
      </c>
      <c r="F31" s="30"/>
      <c r="G31" s="107">
        <v>100</v>
      </c>
      <c r="H31" s="30"/>
      <c r="I31" s="30"/>
      <c r="J31" s="30"/>
      <c r="K31" s="30"/>
      <c r="L31" s="30"/>
      <c r="M31" s="107">
        <v>377</v>
      </c>
    </row>
    <row r="32" spans="1:13" x14ac:dyDescent="0.3">
      <c r="A32" s="103" t="s">
        <v>1034</v>
      </c>
      <c r="B32" s="30"/>
      <c r="C32" s="107">
        <v>49</v>
      </c>
      <c r="D32" s="107">
        <v>112</v>
      </c>
      <c r="E32" s="107">
        <v>80</v>
      </c>
      <c r="F32" s="30"/>
      <c r="G32" s="107">
        <v>139</v>
      </c>
      <c r="H32" s="30"/>
      <c r="I32" s="30"/>
      <c r="J32" s="30"/>
      <c r="K32" s="30"/>
      <c r="L32" s="30"/>
      <c r="M32" s="107">
        <v>247</v>
      </c>
    </row>
    <row r="33" spans="1:13" x14ac:dyDescent="0.3">
      <c r="A33" s="103" t="s">
        <v>1032</v>
      </c>
      <c r="B33" s="30"/>
      <c r="C33" s="30"/>
      <c r="D33" s="30"/>
      <c r="E33" s="107">
        <v>237</v>
      </c>
      <c r="F33" s="30"/>
      <c r="G33" s="107">
        <v>103</v>
      </c>
      <c r="H33" s="107">
        <v>351</v>
      </c>
      <c r="I33" s="30"/>
      <c r="J33" s="30"/>
      <c r="K33" s="30"/>
      <c r="L33" s="30"/>
      <c r="M33" s="107">
        <v>351</v>
      </c>
    </row>
    <row r="34" spans="1:13" x14ac:dyDescent="0.3">
      <c r="A34" s="103" t="s">
        <v>1029</v>
      </c>
      <c r="B34" s="30"/>
      <c r="C34" s="30"/>
      <c r="D34" s="30"/>
      <c r="E34" s="107">
        <v>69</v>
      </c>
      <c r="F34" s="30"/>
      <c r="G34" s="107">
        <v>66</v>
      </c>
      <c r="H34" s="30"/>
      <c r="I34" s="30"/>
      <c r="J34" s="30"/>
      <c r="K34" s="30"/>
      <c r="L34" s="30"/>
      <c r="M34" s="107">
        <v>86</v>
      </c>
    </row>
    <row r="35" spans="1:13" x14ac:dyDescent="0.3">
      <c r="A35" s="103" t="s">
        <v>1028</v>
      </c>
      <c r="B35" s="30"/>
      <c r="C35" s="30"/>
      <c r="D35" s="30"/>
      <c r="E35" s="30"/>
      <c r="F35" s="30"/>
      <c r="G35" s="107">
        <v>45</v>
      </c>
      <c r="H35" s="30"/>
      <c r="I35" s="30"/>
      <c r="J35" s="30"/>
      <c r="K35" s="30"/>
      <c r="L35" s="30"/>
      <c r="M35" s="107">
        <v>45</v>
      </c>
    </row>
    <row r="36" spans="1:13" x14ac:dyDescent="0.3">
      <c r="A36" s="103" t="s">
        <v>1026</v>
      </c>
      <c r="B36" s="30"/>
      <c r="C36" s="30"/>
      <c r="D36" s="30"/>
      <c r="E36" s="107">
        <v>63</v>
      </c>
      <c r="F36" s="30"/>
      <c r="G36" s="107">
        <v>36</v>
      </c>
      <c r="H36" s="30"/>
      <c r="I36" s="30"/>
      <c r="J36" s="30"/>
      <c r="K36" s="30"/>
      <c r="L36" s="30"/>
      <c r="M36" s="107">
        <v>79</v>
      </c>
    </row>
    <row r="37" spans="1:13" x14ac:dyDescent="0.3">
      <c r="A37" s="103" t="s">
        <v>1025</v>
      </c>
      <c r="B37" s="30"/>
      <c r="C37" s="30"/>
      <c r="D37" s="30"/>
      <c r="E37" s="107">
        <v>122</v>
      </c>
      <c r="F37" s="30"/>
      <c r="G37" s="107">
        <v>103</v>
      </c>
      <c r="H37" s="107">
        <v>218</v>
      </c>
      <c r="I37" s="30"/>
      <c r="J37" s="30"/>
      <c r="K37" s="30"/>
      <c r="L37" s="30"/>
      <c r="M37" s="107">
        <v>222</v>
      </c>
    </row>
    <row r="38" spans="1:13" x14ac:dyDescent="0.3">
      <c r="A38" s="103" t="s">
        <v>1024</v>
      </c>
      <c r="B38" s="30"/>
      <c r="C38" s="30"/>
      <c r="D38" s="30"/>
      <c r="E38" s="30"/>
      <c r="F38" s="30"/>
      <c r="G38" s="107">
        <v>34</v>
      </c>
      <c r="H38" s="30"/>
      <c r="I38" s="30"/>
      <c r="J38" s="30"/>
      <c r="K38" s="30"/>
      <c r="L38" s="30"/>
      <c r="M38" s="107">
        <v>34</v>
      </c>
    </row>
    <row r="39" spans="1:13" x14ac:dyDescent="0.3">
      <c r="A39" s="103" t="s">
        <v>1023</v>
      </c>
      <c r="B39" s="30"/>
      <c r="C39" s="30"/>
      <c r="D39" s="30"/>
      <c r="E39" s="30"/>
      <c r="F39" s="30"/>
      <c r="G39" s="107">
        <v>46</v>
      </c>
      <c r="H39" s="30"/>
      <c r="I39" s="30"/>
      <c r="J39" s="30"/>
      <c r="K39" s="30"/>
      <c r="L39" s="30"/>
      <c r="M39" s="107">
        <v>46</v>
      </c>
    </row>
    <row r="40" spans="1:13" x14ac:dyDescent="0.3">
      <c r="A40" s="103" t="s">
        <v>1021</v>
      </c>
      <c r="B40" s="30"/>
      <c r="C40" s="30"/>
      <c r="D40" s="107">
        <v>111</v>
      </c>
      <c r="E40" s="30"/>
      <c r="F40" s="30"/>
      <c r="G40" s="107">
        <v>111</v>
      </c>
      <c r="H40" s="30"/>
      <c r="I40" s="30"/>
      <c r="J40" s="30"/>
      <c r="K40" s="30"/>
      <c r="L40" s="30"/>
      <c r="M40" s="107">
        <v>168</v>
      </c>
    </row>
    <row r="41" spans="1:13" x14ac:dyDescent="0.3">
      <c r="A41" s="103" t="s">
        <v>1017</v>
      </c>
      <c r="B41" s="30"/>
      <c r="C41" s="107">
        <v>29</v>
      </c>
      <c r="D41" s="30"/>
      <c r="E41" s="30"/>
      <c r="F41" s="30"/>
      <c r="G41" s="30"/>
      <c r="H41" s="30"/>
      <c r="I41" s="30"/>
      <c r="J41" s="30"/>
      <c r="K41" s="30"/>
      <c r="L41" s="30"/>
      <c r="M41" s="107">
        <v>29</v>
      </c>
    </row>
    <row r="42" spans="1:13" x14ac:dyDescent="0.3">
      <c r="A42" s="103" t="s">
        <v>1016</v>
      </c>
      <c r="B42" s="30"/>
      <c r="C42" s="30"/>
      <c r="D42" s="107">
        <v>52</v>
      </c>
      <c r="E42" s="107">
        <v>164</v>
      </c>
      <c r="F42" s="30"/>
      <c r="G42" s="107">
        <v>155</v>
      </c>
      <c r="H42" s="30"/>
      <c r="I42" s="30"/>
      <c r="J42" s="107">
        <v>330</v>
      </c>
      <c r="K42" s="30"/>
      <c r="L42" s="30"/>
      <c r="M42" s="107">
        <v>548</v>
      </c>
    </row>
    <row r="43" spans="1:13" x14ac:dyDescent="0.3">
      <c r="A43" s="103" t="s">
        <v>1012</v>
      </c>
      <c r="B43" s="30"/>
      <c r="C43" s="107">
        <v>72</v>
      </c>
      <c r="D43" s="107">
        <v>41</v>
      </c>
      <c r="E43" s="30"/>
      <c r="F43" s="30"/>
      <c r="G43" s="30"/>
      <c r="H43" s="30"/>
      <c r="I43" s="107">
        <v>24</v>
      </c>
      <c r="J43" s="30"/>
      <c r="K43" s="30"/>
      <c r="L43" s="30"/>
      <c r="M43" s="107">
        <v>90</v>
      </c>
    </row>
    <row r="44" spans="1:13" x14ac:dyDescent="0.3">
      <c r="A44" s="103" t="s">
        <v>1010</v>
      </c>
      <c r="B44" s="30"/>
      <c r="C44" s="107">
        <v>58</v>
      </c>
      <c r="D44" s="30"/>
      <c r="E44" s="107">
        <v>26</v>
      </c>
      <c r="F44" s="30"/>
      <c r="G44" s="30"/>
      <c r="H44" s="30"/>
      <c r="I44" s="30"/>
      <c r="J44" s="30"/>
      <c r="K44" s="30"/>
      <c r="L44" s="30"/>
      <c r="M44" s="107">
        <v>58</v>
      </c>
    </row>
    <row r="45" spans="1:13" x14ac:dyDescent="0.3">
      <c r="A45" s="103" t="s">
        <v>1009</v>
      </c>
      <c r="B45" s="30"/>
      <c r="C45" s="30"/>
      <c r="D45" s="30"/>
      <c r="E45" s="107">
        <v>53</v>
      </c>
      <c r="F45" s="30"/>
      <c r="G45" s="30"/>
      <c r="H45" s="30"/>
      <c r="I45" s="30"/>
      <c r="J45" s="30"/>
      <c r="K45" s="30"/>
      <c r="L45" s="30"/>
      <c r="M45" s="107">
        <v>53</v>
      </c>
    </row>
    <row r="46" spans="1:13" x14ac:dyDescent="0.3">
      <c r="A46" s="103" t="s">
        <v>1008</v>
      </c>
      <c r="B46" s="30"/>
      <c r="C46" s="107">
        <v>117</v>
      </c>
      <c r="D46" s="107">
        <v>146</v>
      </c>
      <c r="E46" s="30"/>
      <c r="F46" s="30"/>
      <c r="G46" s="30"/>
      <c r="H46" s="30"/>
      <c r="I46" s="30"/>
      <c r="J46" s="30"/>
      <c r="K46" s="30"/>
      <c r="L46" s="30"/>
      <c r="M46" s="107">
        <v>192</v>
      </c>
    </row>
    <row r="47" spans="1:13" x14ac:dyDescent="0.3">
      <c r="A47" s="103" t="s">
        <v>1005</v>
      </c>
      <c r="B47" s="30"/>
      <c r="C47" s="107">
        <v>573</v>
      </c>
      <c r="D47" s="107">
        <v>591</v>
      </c>
      <c r="E47" s="107">
        <v>212</v>
      </c>
      <c r="F47" s="30"/>
      <c r="G47" s="30"/>
      <c r="H47" s="30"/>
      <c r="I47" s="107">
        <v>28</v>
      </c>
      <c r="J47" s="107">
        <v>410</v>
      </c>
      <c r="K47" s="30"/>
      <c r="L47" s="30"/>
      <c r="M47" s="107">
        <v>1101</v>
      </c>
    </row>
    <row r="48" spans="1:13" x14ac:dyDescent="0.3">
      <c r="A48" s="103" t="s">
        <v>1002</v>
      </c>
      <c r="B48" s="30"/>
      <c r="C48" s="107">
        <v>41</v>
      </c>
      <c r="D48" s="107">
        <v>45</v>
      </c>
      <c r="E48" s="107">
        <v>31</v>
      </c>
      <c r="F48" s="30"/>
      <c r="G48" s="30"/>
      <c r="H48" s="30"/>
      <c r="I48" s="30"/>
      <c r="J48" s="30"/>
      <c r="K48" s="30"/>
      <c r="L48" s="30"/>
      <c r="M48" s="107">
        <v>93</v>
      </c>
    </row>
    <row r="49" spans="1:13" x14ac:dyDescent="0.3">
      <c r="A49" s="103" t="s">
        <v>999</v>
      </c>
      <c r="B49" s="30"/>
      <c r="C49" s="30"/>
      <c r="D49" s="107">
        <v>181</v>
      </c>
      <c r="E49" s="107">
        <v>32</v>
      </c>
      <c r="F49" s="30"/>
      <c r="G49" s="30"/>
      <c r="H49" s="30"/>
      <c r="I49" s="30"/>
      <c r="J49" s="30"/>
      <c r="K49" s="30"/>
      <c r="L49" s="30"/>
      <c r="M49" s="107">
        <v>198</v>
      </c>
    </row>
    <row r="50" spans="1:13" x14ac:dyDescent="0.3">
      <c r="A50" s="103" t="s">
        <v>989</v>
      </c>
      <c r="B50" s="30"/>
      <c r="C50" s="107">
        <v>22</v>
      </c>
      <c r="D50" s="30"/>
      <c r="E50" s="30"/>
      <c r="F50" s="30"/>
      <c r="G50" s="30"/>
      <c r="H50" s="30"/>
      <c r="I50" s="30"/>
      <c r="J50" s="30"/>
      <c r="K50" s="30"/>
      <c r="L50" s="30"/>
      <c r="M50" s="107">
        <v>22</v>
      </c>
    </row>
    <row r="51" spans="1:13" x14ac:dyDescent="0.3">
      <c r="A51" s="103" t="s">
        <v>986</v>
      </c>
      <c r="B51" s="30"/>
      <c r="C51" s="30"/>
      <c r="D51" s="30"/>
      <c r="E51" s="30"/>
      <c r="F51" s="30"/>
      <c r="G51" s="30"/>
      <c r="H51" s="107">
        <v>23</v>
      </c>
      <c r="I51" s="30"/>
      <c r="J51" s="30"/>
      <c r="K51" s="30"/>
      <c r="L51" s="30"/>
      <c r="M51" s="107">
        <v>23</v>
      </c>
    </row>
    <row r="52" spans="1:13" x14ac:dyDescent="0.3">
      <c r="A52" s="103" t="s">
        <v>985</v>
      </c>
      <c r="B52" s="30"/>
      <c r="C52" s="107">
        <v>47</v>
      </c>
      <c r="D52" s="107">
        <v>122</v>
      </c>
      <c r="E52" s="107">
        <v>43</v>
      </c>
      <c r="F52" s="30"/>
      <c r="G52" s="107">
        <v>57</v>
      </c>
      <c r="H52" s="30"/>
      <c r="I52" s="30"/>
      <c r="J52" s="30"/>
      <c r="K52" s="30"/>
      <c r="L52" s="30"/>
      <c r="M52" s="107">
        <v>181</v>
      </c>
    </row>
    <row r="53" spans="1:13" x14ac:dyDescent="0.3">
      <c r="A53" s="103" t="s">
        <v>984</v>
      </c>
      <c r="B53" s="30"/>
      <c r="C53" s="107">
        <v>99</v>
      </c>
      <c r="D53" s="107">
        <v>171</v>
      </c>
      <c r="E53" s="107">
        <v>83</v>
      </c>
      <c r="F53" s="30"/>
      <c r="G53" s="107">
        <v>54</v>
      </c>
      <c r="H53" s="30"/>
      <c r="I53" s="30"/>
      <c r="J53" s="30"/>
      <c r="K53" s="30"/>
      <c r="L53" s="30"/>
      <c r="M53" s="107">
        <v>282</v>
      </c>
    </row>
    <row r="54" spans="1:13" x14ac:dyDescent="0.3">
      <c r="A54" s="103" t="s">
        <v>982</v>
      </c>
      <c r="B54" s="30"/>
      <c r="C54" s="30"/>
      <c r="D54" s="107">
        <v>42</v>
      </c>
      <c r="E54" s="107">
        <v>38</v>
      </c>
      <c r="F54" s="30"/>
      <c r="G54" s="107">
        <v>98</v>
      </c>
      <c r="H54" s="30"/>
      <c r="I54" s="30"/>
      <c r="J54" s="30"/>
      <c r="K54" s="30"/>
      <c r="L54" s="30"/>
      <c r="M54" s="107">
        <v>142</v>
      </c>
    </row>
    <row r="55" spans="1:13" x14ac:dyDescent="0.3">
      <c r="A55" s="103" t="s">
        <v>979</v>
      </c>
      <c r="B55" s="30"/>
      <c r="C55" s="30"/>
      <c r="D55" s="30"/>
      <c r="E55" s="30"/>
      <c r="F55" s="30"/>
      <c r="G55" s="30"/>
      <c r="H55" s="30"/>
      <c r="I55" s="30"/>
      <c r="J55" s="107">
        <v>46</v>
      </c>
      <c r="K55" s="30"/>
      <c r="L55" s="30"/>
      <c r="M55" s="107">
        <v>46</v>
      </c>
    </row>
    <row r="56" spans="1:13" x14ac:dyDescent="0.3">
      <c r="A56" s="103" t="s">
        <v>978</v>
      </c>
      <c r="B56" s="30"/>
      <c r="C56" s="30"/>
      <c r="D56" s="30"/>
      <c r="E56" s="30"/>
      <c r="F56" s="30"/>
      <c r="G56" s="30"/>
      <c r="H56" s="30"/>
      <c r="I56" s="30"/>
      <c r="J56" s="107">
        <v>50</v>
      </c>
      <c r="K56" s="30"/>
      <c r="L56" s="30"/>
      <c r="M56" s="107">
        <v>50</v>
      </c>
    </row>
    <row r="57" spans="1:13" x14ac:dyDescent="0.3">
      <c r="A57" s="103" t="s">
        <v>977</v>
      </c>
      <c r="B57" s="30"/>
      <c r="C57" s="30"/>
      <c r="D57" s="107">
        <v>24</v>
      </c>
      <c r="E57" s="107">
        <v>200</v>
      </c>
      <c r="F57" s="30"/>
      <c r="G57" s="107">
        <v>194</v>
      </c>
      <c r="H57" s="30"/>
      <c r="I57" s="30"/>
      <c r="J57" s="30"/>
      <c r="K57" s="30"/>
      <c r="L57" s="30"/>
      <c r="M57" s="107">
        <v>299</v>
      </c>
    </row>
    <row r="58" spans="1:13" x14ac:dyDescent="0.3">
      <c r="A58" s="103" t="s">
        <v>973</v>
      </c>
      <c r="B58" s="30"/>
      <c r="C58" s="107">
        <v>28</v>
      </c>
      <c r="D58" s="30"/>
      <c r="E58" s="30"/>
      <c r="F58" s="30"/>
      <c r="G58" s="30"/>
      <c r="H58" s="30"/>
      <c r="I58" s="30"/>
      <c r="J58" s="30"/>
      <c r="K58" s="30"/>
      <c r="L58" s="30"/>
      <c r="M58" s="107">
        <v>28</v>
      </c>
    </row>
    <row r="59" spans="1:13" x14ac:dyDescent="0.3">
      <c r="A59" s="103" t="s">
        <v>971</v>
      </c>
      <c r="B59" s="30"/>
      <c r="C59" s="30"/>
      <c r="D59" s="107">
        <v>370</v>
      </c>
      <c r="E59" s="107">
        <v>120</v>
      </c>
      <c r="F59" s="30"/>
      <c r="G59" s="30"/>
      <c r="H59" s="30"/>
      <c r="I59" s="30"/>
      <c r="J59" s="30"/>
      <c r="K59" s="30"/>
      <c r="L59" s="30"/>
      <c r="M59" s="107">
        <v>389</v>
      </c>
    </row>
    <row r="60" spans="1:13" x14ac:dyDescent="0.3">
      <c r="A60" s="103" t="s">
        <v>969</v>
      </c>
      <c r="B60" s="30"/>
      <c r="C60" s="107">
        <v>33</v>
      </c>
      <c r="D60" s="107">
        <v>116</v>
      </c>
      <c r="E60" s="107">
        <v>68</v>
      </c>
      <c r="F60" s="30"/>
      <c r="G60" s="107">
        <v>63</v>
      </c>
      <c r="H60" s="30"/>
      <c r="I60" s="107">
        <v>47</v>
      </c>
      <c r="J60" s="30"/>
      <c r="K60" s="30"/>
      <c r="L60" s="30"/>
      <c r="M60" s="107">
        <v>232</v>
      </c>
    </row>
    <row r="61" spans="1:13" x14ac:dyDescent="0.3">
      <c r="A61" s="103" t="s">
        <v>968</v>
      </c>
      <c r="B61" s="30"/>
      <c r="C61" s="30"/>
      <c r="D61" s="107">
        <v>172</v>
      </c>
      <c r="E61" s="107">
        <v>34</v>
      </c>
      <c r="F61" s="30"/>
      <c r="G61" s="107">
        <v>54</v>
      </c>
      <c r="H61" s="30"/>
      <c r="I61" s="107">
        <v>381</v>
      </c>
      <c r="J61" s="30"/>
      <c r="K61" s="30"/>
      <c r="L61" s="30"/>
      <c r="M61" s="107">
        <v>507</v>
      </c>
    </row>
    <row r="62" spans="1:13" x14ac:dyDescent="0.3">
      <c r="A62" s="103" t="s">
        <v>967</v>
      </c>
      <c r="B62" s="30"/>
      <c r="C62" s="30"/>
      <c r="D62" s="107">
        <v>28</v>
      </c>
      <c r="E62" s="30"/>
      <c r="F62" s="30"/>
      <c r="G62" s="107">
        <v>158</v>
      </c>
      <c r="H62" s="30"/>
      <c r="I62" s="30"/>
      <c r="J62" s="30"/>
      <c r="K62" s="30"/>
      <c r="L62" s="30"/>
      <c r="M62" s="107">
        <v>174</v>
      </c>
    </row>
    <row r="63" spans="1:13" x14ac:dyDescent="0.3">
      <c r="A63" s="103" t="s">
        <v>965</v>
      </c>
      <c r="B63" s="30"/>
      <c r="C63" s="107">
        <v>116</v>
      </c>
      <c r="D63" s="107">
        <v>209</v>
      </c>
      <c r="E63" s="107">
        <v>41</v>
      </c>
      <c r="F63" s="30"/>
      <c r="G63" s="30"/>
      <c r="H63" s="30"/>
      <c r="I63" s="30"/>
      <c r="J63" s="30"/>
      <c r="K63" s="30"/>
      <c r="L63" s="30"/>
      <c r="M63" s="107">
        <v>234</v>
      </c>
    </row>
    <row r="64" spans="1:13" x14ac:dyDescent="0.3">
      <c r="A64" s="103" t="s">
        <v>964</v>
      </c>
      <c r="B64" s="30"/>
      <c r="C64" s="30"/>
      <c r="D64" s="30"/>
      <c r="E64" s="107">
        <v>63</v>
      </c>
      <c r="F64" s="30"/>
      <c r="G64" s="107">
        <v>76</v>
      </c>
      <c r="H64" s="30"/>
      <c r="I64" s="30"/>
      <c r="J64" s="30"/>
      <c r="K64" s="30"/>
      <c r="L64" s="30"/>
      <c r="M64" s="107">
        <v>90</v>
      </c>
    </row>
    <row r="65" spans="1:13" x14ac:dyDescent="0.3">
      <c r="A65" s="103" t="s">
        <v>963</v>
      </c>
      <c r="B65" s="30"/>
      <c r="C65" s="30"/>
      <c r="D65" s="30"/>
      <c r="E65" s="107">
        <v>79</v>
      </c>
      <c r="F65" s="30"/>
      <c r="G65" s="107">
        <v>30</v>
      </c>
      <c r="H65" s="107">
        <v>155</v>
      </c>
      <c r="I65" s="30"/>
      <c r="J65" s="30"/>
      <c r="K65" s="30"/>
      <c r="L65" s="30"/>
      <c r="M65" s="107">
        <v>155</v>
      </c>
    </row>
    <row r="66" spans="1:13" x14ac:dyDescent="0.3">
      <c r="A66" s="103" t="s">
        <v>962</v>
      </c>
      <c r="B66" s="30"/>
      <c r="C66" s="107">
        <v>50</v>
      </c>
      <c r="D66" s="107">
        <v>63</v>
      </c>
      <c r="E66" s="107">
        <v>550</v>
      </c>
      <c r="F66" s="30"/>
      <c r="G66" s="107">
        <v>866</v>
      </c>
      <c r="H66" s="107">
        <v>411</v>
      </c>
      <c r="I66" s="107">
        <v>53</v>
      </c>
      <c r="J66" s="107">
        <v>50</v>
      </c>
      <c r="K66" s="30"/>
      <c r="L66" s="30"/>
      <c r="M66" s="107">
        <v>1286</v>
      </c>
    </row>
    <row r="67" spans="1:13" x14ac:dyDescent="0.3">
      <c r="A67" s="103" t="s">
        <v>958</v>
      </c>
      <c r="B67" s="30"/>
      <c r="C67" s="30"/>
      <c r="D67" s="107">
        <v>129</v>
      </c>
      <c r="E67" s="107">
        <v>58</v>
      </c>
      <c r="F67" s="30"/>
      <c r="G67" s="107">
        <v>34</v>
      </c>
      <c r="H67" s="30"/>
      <c r="I67" s="30"/>
      <c r="J67" s="107">
        <v>89</v>
      </c>
      <c r="K67" s="30"/>
      <c r="L67" s="30"/>
      <c r="M67" s="107">
        <v>134</v>
      </c>
    </row>
    <row r="68" spans="1:13" x14ac:dyDescent="0.3">
      <c r="A68" s="103" t="s">
        <v>957</v>
      </c>
      <c r="B68" s="30"/>
      <c r="C68" s="30"/>
      <c r="D68" s="107">
        <v>36</v>
      </c>
      <c r="E68" s="107">
        <v>49</v>
      </c>
      <c r="F68" s="30"/>
      <c r="G68" s="107">
        <v>44</v>
      </c>
      <c r="H68" s="30"/>
      <c r="I68" s="30"/>
      <c r="J68" s="30"/>
      <c r="K68" s="30"/>
      <c r="L68" s="30"/>
      <c r="M68" s="107">
        <v>95</v>
      </c>
    </row>
    <row r="69" spans="1:13" x14ac:dyDescent="0.3">
      <c r="A69" s="103" t="s">
        <v>956</v>
      </c>
      <c r="B69" s="30"/>
      <c r="C69" s="107">
        <v>211</v>
      </c>
      <c r="D69" s="107">
        <v>245</v>
      </c>
      <c r="E69" s="107">
        <v>574</v>
      </c>
      <c r="F69" s="30"/>
      <c r="G69" s="107">
        <v>693</v>
      </c>
      <c r="H69" s="107">
        <v>804</v>
      </c>
      <c r="I69" s="107">
        <v>49</v>
      </c>
      <c r="J69" s="30"/>
      <c r="K69" s="30"/>
      <c r="L69" s="30"/>
      <c r="M69" s="107">
        <v>1499</v>
      </c>
    </row>
    <row r="70" spans="1:13" x14ac:dyDescent="0.3">
      <c r="A70" s="103" t="s">
        <v>955</v>
      </c>
      <c r="B70" s="30"/>
      <c r="C70" s="30"/>
      <c r="D70" s="30"/>
      <c r="E70" s="30"/>
      <c r="F70" s="30"/>
      <c r="G70" s="30"/>
      <c r="H70" s="30"/>
      <c r="I70" s="30"/>
      <c r="J70" s="107">
        <v>314</v>
      </c>
      <c r="K70" s="30"/>
      <c r="L70" s="30"/>
      <c r="M70" s="107">
        <v>314</v>
      </c>
    </row>
    <row r="71" spans="1:13" x14ac:dyDescent="0.3">
      <c r="A71" s="103" t="s">
        <v>952</v>
      </c>
      <c r="B71" s="30"/>
      <c r="C71" s="30"/>
      <c r="D71" s="107">
        <v>34</v>
      </c>
      <c r="E71" s="30"/>
      <c r="F71" s="30"/>
      <c r="G71" s="107">
        <v>36</v>
      </c>
      <c r="H71" s="30"/>
      <c r="I71" s="30"/>
      <c r="J71" s="30"/>
      <c r="K71" s="30"/>
      <c r="L71" s="30"/>
      <c r="M71" s="107">
        <v>53</v>
      </c>
    </row>
    <row r="72" spans="1:13" x14ac:dyDescent="0.3">
      <c r="A72" s="103" t="s">
        <v>951</v>
      </c>
      <c r="B72" s="30"/>
      <c r="C72" s="107">
        <v>384</v>
      </c>
      <c r="D72" s="107">
        <v>531</v>
      </c>
      <c r="E72" s="107">
        <v>128</v>
      </c>
      <c r="F72" s="30"/>
      <c r="G72" s="107">
        <v>113</v>
      </c>
      <c r="H72" s="30"/>
      <c r="I72" s="107">
        <v>26</v>
      </c>
      <c r="J72" s="30"/>
      <c r="K72" s="30"/>
      <c r="L72" s="30"/>
      <c r="M72" s="107">
        <v>903</v>
      </c>
    </row>
    <row r="73" spans="1:13" x14ac:dyDescent="0.3">
      <c r="A73" s="103" t="s">
        <v>950</v>
      </c>
      <c r="B73" s="30"/>
      <c r="C73" s="30"/>
      <c r="D73" s="30"/>
      <c r="E73" s="30"/>
      <c r="F73" s="30"/>
      <c r="G73" s="30"/>
      <c r="H73" s="30"/>
      <c r="I73" s="30"/>
      <c r="J73" s="107">
        <v>329</v>
      </c>
      <c r="K73" s="30"/>
      <c r="L73" s="30"/>
      <c r="M73" s="107">
        <v>329</v>
      </c>
    </row>
    <row r="74" spans="1:13" x14ac:dyDescent="0.3">
      <c r="A74" s="103" t="s">
        <v>949</v>
      </c>
      <c r="B74" s="30"/>
      <c r="C74" s="30"/>
      <c r="D74" s="107">
        <v>107</v>
      </c>
      <c r="E74" s="107">
        <v>49</v>
      </c>
      <c r="F74" s="30"/>
      <c r="G74" s="107">
        <v>67</v>
      </c>
      <c r="H74" s="30"/>
      <c r="I74" s="30"/>
      <c r="J74" s="30"/>
      <c r="K74" s="30"/>
      <c r="L74" s="30"/>
      <c r="M74" s="107">
        <v>183</v>
      </c>
    </row>
    <row r="75" spans="1:13" x14ac:dyDescent="0.3">
      <c r="A75" s="103" t="s">
        <v>948</v>
      </c>
      <c r="B75" s="30"/>
      <c r="C75" s="30"/>
      <c r="D75" s="30"/>
      <c r="E75" s="30"/>
      <c r="F75" s="30"/>
      <c r="G75" s="107">
        <v>44</v>
      </c>
      <c r="H75" s="30"/>
      <c r="I75" s="30"/>
      <c r="J75" s="30"/>
      <c r="K75" s="30"/>
      <c r="L75" s="30"/>
      <c r="M75" s="107">
        <v>44</v>
      </c>
    </row>
    <row r="76" spans="1:13" x14ac:dyDescent="0.3">
      <c r="A76" s="103" t="s">
        <v>947</v>
      </c>
      <c r="B76" s="30"/>
      <c r="C76" s="30"/>
      <c r="D76" s="107">
        <v>24</v>
      </c>
      <c r="E76" s="30"/>
      <c r="F76" s="30"/>
      <c r="G76" s="30"/>
      <c r="H76" s="30"/>
      <c r="I76" s="30"/>
      <c r="J76" s="30"/>
      <c r="K76" s="30"/>
      <c r="L76" s="30"/>
      <c r="M76" s="107">
        <v>24</v>
      </c>
    </row>
    <row r="77" spans="1:13" x14ac:dyDescent="0.3">
      <c r="A77" s="103" t="s">
        <v>946</v>
      </c>
      <c r="B77" s="30"/>
      <c r="C77" s="30"/>
      <c r="D77" s="107">
        <v>113</v>
      </c>
      <c r="E77" s="107">
        <v>23</v>
      </c>
      <c r="F77" s="30"/>
      <c r="G77" s="107">
        <v>20</v>
      </c>
      <c r="H77" s="30"/>
      <c r="I77" s="30"/>
      <c r="J77" s="30"/>
      <c r="K77" s="30"/>
      <c r="L77" s="30"/>
      <c r="M77" s="107">
        <v>139</v>
      </c>
    </row>
    <row r="78" spans="1:13" x14ac:dyDescent="0.3">
      <c r="A78" s="103" t="s">
        <v>942</v>
      </c>
      <c r="B78" s="30"/>
      <c r="C78" s="30"/>
      <c r="D78" s="107">
        <v>111</v>
      </c>
      <c r="E78" s="107">
        <v>106</v>
      </c>
      <c r="F78" s="30"/>
      <c r="G78" s="107">
        <v>113</v>
      </c>
      <c r="H78" s="30"/>
      <c r="I78" s="30"/>
      <c r="J78" s="30"/>
      <c r="K78" s="30"/>
      <c r="L78" s="30"/>
      <c r="M78" s="107">
        <v>189</v>
      </c>
    </row>
    <row r="79" spans="1:13" x14ac:dyDescent="0.3">
      <c r="A79" s="103" t="s">
        <v>939</v>
      </c>
      <c r="B79" s="30"/>
      <c r="C79" s="107">
        <v>49</v>
      </c>
      <c r="D79" s="107">
        <v>99</v>
      </c>
      <c r="E79" s="107">
        <v>295</v>
      </c>
      <c r="F79" s="30"/>
      <c r="G79" s="107">
        <v>424</v>
      </c>
      <c r="H79" s="107">
        <v>20</v>
      </c>
      <c r="I79" s="30"/>
      <c r="J79" s="30"/>
      <c r="K79" s="30"/>
      <c r="L79" s="30"/>
      <c r="M79" s="107">
        <v>544</v>
      </c>
    </row>
    <row r="80" spans="1:13" x14ac:dyDescent="0.3">
      <c r="A80" s="103" t="s">
        <v>938</v>
      </c>
      <c r="B80" s="30"/>
      <c r="C80" s="107">
        <v>48</v>
      </c>
      <c r="D80" s="107">
        <v>70</v>
      </c>
      <c r="E80" s="107">
        <v>30</v>
      </c>
      <c r="F80" s="30"/>
      <c r="G80" s="30"/>
      <c r="H80" s="30"/>
      <c r="I80" s="30"/>
      <c r="J80" s="30"/>
      <c r="K80" s="30"/>
      <c r="L80" s="30"/>
      <c r="M80" s="107">
        <v>110</v>
      </c>
    </row>
    <row r="81" spans="1:13" x14ac:dyDescent="0.3">
      <c r="A81" s="103" t="s">
        <v>934</v>
      </c>
      <c r="B81" s="30"/>
      <c r="C81" s="30"/>
      <c r="D81" s="30"/>
      <c r="E81" s="30"/>
      <c r="F81" s="30"/>
      <c r="G81" s="107">
        <v>20</v>
      </c>
      <c r="H81" s="30"/>
      <c r="I81" s="30"/>
      <c r="J81" s="30"/>
      <c r="K81" s="30"/>
      <c r="L81" s="30"/>
      <c r="M81" s="107">
        <v>20</v>
      </c>
    </row>
    <row r="82" spans="1:13" x14ac:dyDescent="0.3">
      <c r="A82" s="103" t="s">
        <v>932</v>
      </c>
      <c r="B82" s="30"/>
      <c r="C82" s="30"/>
      <c r="D82" s="30"/>
      <c r="E82" s="107">
        <v>347</v>
      </c>
      <c r="F82" s="30"/>
      <c r="G82" s="107">
        <v>498</v>
      </c>
      <c r="H82" s="30"/>
      <c r="I82" s="30"/>
      <c r="J82" s="30"/>
      <c r="K82" s="30"/>
      <c r="L82" s="30"/>
      <c r="M82" s="107">
        <v>583</v>
      </c>
    </row>
    <row r="83" spans="1:13" x14ac:dyDescent="0.3">
      <c r="A83" s="103" t="s">
        <v>930</v>
      </c>
      <c r="B83" s="30"/>
      <c r="C83" s="107">
        <v>246</v>
      </c>
      <c r="D83" s="107">
        <v>55</v>
      </c>
      <c r="E83" s="107">
        <v>137</v>
      </c>
      <c r="F83" s="30"/>
      <c r="G83" s="30"/>
      <c r="H83" s="30"/>
      <c r="I83" s="30"/>
      <c r="J83" s="30"/>
      <c r="K83" s="30"/>
      <c r="L83" s="30"/>
      <c r="M83" s="107">
        <v>255</v>
      </c>
    </row>
    <row r="84" spans="1:13" x14ac:dyDescent="0.3">
      <c r="A84" s="103" t="s">
        <v>928</v>
      </c>
      <c r="B84" s="30"/>
      <c r="C84" s="30"/>
      <c r="D84" s="30"/>
      <c r="E84" s="107">
        <v>81</v>
      </c>
      <c r="F84" s="30"/>
      <c r="G84" s="30"/>
      <c r="H84" s="107">
        <v>92</v>
      </c>
      <c r="I84" s="30"/>
      <c r="J84" s="30"/>
      <c r="K84" s="30"/>
      <c r="L84" s="30"/>
      <c r="M84" s="107">
        <v>92</v>
      </c>
    </row>
    <row r="85" spans="1:13" x14ac:dyDescent="0.3">
      <c r="A85" s="103" t="s">
        <v>927</v>
      </c>
      <c r="B85" s="30"/>
      <c r="C85" s="107">
        <v>83</v>
      </c>
      <c r="D85" s="30"/>
      <c r="E85" s="30"/>
      <c r="F85" s="30"/>
      <c r="G85" s="30"/>
      <c r="H85" s="30"/>
      <c r="I85" s="30"/>
      <c r="J85" s="30"/>
      <c r="K85" s="30"/>
      <c r="L85" s="30"/>
      <c r="M85" s="107">
        <v>83</v>
      </c>
    </row>
    <row r="86" spans="1:13" x14ac:dyDescent="0.3">
      <c r="A86" s="103" t="s">
        <v>926</v>
      </c>
      <c r="B86" s="30"/>
      <c r="C86" s="107">
        <v>198</v>
      </c>
      <c r="D86" s="107">
        <v>316</v>
      </c>
      <c r="E86" s="30"/>
      <c r="F86" s="30"/>
      <c r="G86" s="30"/>
      <c r="H86" s="30"/>
      <c r="I86" s="30"/>
      <c r="J86" s="30"/>
      <c r="K86" s="30"/>
      <c r="L86" s="30"/>
      <c r="M86" s="107">
        <v>378</v>
      </c>
    </row>
    <row r="87" spans="1:13" x14ac:dyDescent="0.3">
      <c r="A87" s="103" t="s">
        <v>925</v>
      </c>
      <c r="B87" s="30"/>
      <c r="C87" s="107">
        <v>167</v>
      </c>
      <c r="D87" s="107">
        <v>148</v>
      </c>
      <c r="E87" s="107">
        <v>156</v>
      </c>
      <c r="F87" s="30"/>
      <c r="G87" s="107">
        <v>79</v>
      </c>
      <c r="H87" s="30"/>
      <c r="I87" s="30"/>
      <c r="J87" s="30"/>
      <c r="K87" s="30"/>
      <c r="L87" s="30"/>
      <c r="M87" s="107">
        <v>357</v>
      </c>
    </row>
    <row r="88" spans="1:13" x14ac:dyDescent="0.3">
      <c r="A88" s="103" t="s">
        <v>923</v>
      </c>
      <c r="B88" s="30"/>
      <c r="C88" s="30"/>
      <c r="D88" s="107">
        <v>78</v>
      </c>
      <c r="E88" s="107">
        <v>73</v>
      </c>
      <c r="F88" s="30"/>
      <c r="G88" s="107">
        <v>36</v>
      </c>
      <c r="H88" s="30"/>
      <c r="I88" s="30"/>
      <c r="J88" s="30"/>
      <c r="K88" s="30"/>
      <c r="L88" s="30"/>
      <c r="M88" s="107">
        <v>142</v>
      </c>
    </row>
    <row r="89" spans="1:13" x14ac:dyDescent="0.3">
      <c r="A89" s="103" t="s">
        <v>920</v>
      </c>
      <c r="B89" s="30"/>
      <c r="C89" s="30"/>
      <c r="D89" s="107">
        <v>50</v>
      </c>
      <c r="E89" s="107">
        <v>78</v>
      </c>
      <c r="F89" s="30"/>
      <c r="G89" s="107">
        <v>98</v>
      </c>
      <c r="H89" s="30"/>
      <c r="I89" s="30"/>
      <c r="J89" s="30"/>
      <c r="K89" s="30"/>
      <c r="L89" s="30"/>
      <c r="M89" s="107">
        <v>158</v>
      </c>
    </row>
    <row r="90" spans="1:13" x14ac:dyDescent="0.3">
      <c r="A90" s="103" t="s">
        <v>919</v>
      </c>
      <c r="B90" s="30"/>
      <c r="C90" s="107">
        <v>126</v>
      </c>
      <c r="D90" s="107">
        <v>51</v>
      </c>
      <c r="E90" s="107">
        <v>54</v>
      </c>
      <c r="F90" s="30"/>
      <c r="G90" s="107">
        <v>26</v>
      </c>
      <c r="H90" s="30"/>
      <c r="I90" s="30"/>
      <c r="J90" s="30"/>
      <c r="K90" s="30"/>
      <c r="L90" s="30"/>
      <c r="M90" s="107">
        <v>182</v>
      </c>
    </row>
    <row r="91" spans="1:13" x14ac:dyDescent="0.3">
      <c r="A91" s="103" t="s">
        <v>918</v>
      </c>
      <c r="B91" s="30"/>
      <c r="C91" s="30"/>
      <c r="D91" s="107">
        <v>54</v>
      </c>
      <c r="E91" s="30"/>
      <c r="F91" s="30"/>
      <c r="G91" s="107">
        <v>127</v>
      </c>
      <c r="H91" s="30"/>
      <c r="I91" s="30"/>
      <c r="J91" s="30"/>
      <c r="K91" s="30"/>
      <c r="L91" s="30"/>
      <c r="M91" s="107">
        <v>179</v>
      </c>
    </row>
    <row r="92" spans="1:13" x14ac:dyDescent="0.3">
      <c r="A92" s="103" t="s">
        <v>917</v>
      </c>
      <c r="B92" s="30"/>
      <c r="C92" s="30"/>
      <c r="D92" s="107">
        <v>57</v>
      </c>
      <c r="E92" s="30"/>
      <c r="F92" s="30"/>
      <c r="G92" s="107">
        <v>64</v>
      </c>
      <c r="H92" s="30"/>
      <c r="I92" s="107">
        <v>31</v>
      </c>
      <c r="J92" s="30"/>
      <c r="K92" s="30"/>
      <c r="L92" s="30"/>
      <c r="M92" s="107">
        <v>126</v>
      </c>
    </row>
    <row r="93" spans="1:13" x14ac:dyDescent="0.3">
      <c r="A93" s="103" t="s">
        <v>916</v>
      </c>
      <c r="B93" s="30"/>
      <c r="C93" s="30"/>
      <c r="D93" s="107">
        <v>93</v>
      </c>
      <c r="E93" s="107">
        <v>30</v>
      </c>
      <c r="F93" s="30"/>
      <c r="G93" s="30"/>
      <c r="H93" s="107">
        <v>24</v>
      </c>
      <c r="I93" s="107">
        <v>203</v>
      </c>
      <c r="J93" s="30"/>
      <c r="K93" s="30"/>
      <c r="L93" s="30"/>
      <c r="M93" s="107">
        <v>251</v>
      </c>
    </row>
    <row r="94" spans="1:13" x14ac:dyDescent="0.3">
      <c r="A94" s="103" t="s">
        <v>913</v>
      </c>
      <c r="B94" s="30"/>
      <c r="C94" s="30"/>
      <c r="D94" s="30"/>
      <c r="E94" s="30"/>
      <c r="F94" s="30"/>
      <c r="G94" s="107">
        <v>46</v>
      </c>
      <c r="H94" s="30"/>
      <c r="I94" s="30"/>
      <c r="J94" s="30"/>
      <c r="K94" s="30"/>
      <c r="L94" s="30"/>
      <c r="M94" s="107">
        <v>46</v>
      </c>
    </row>
    <row r="95" spans="1:13" x14ac:dyDescent="0.3">
      <c r="A95" s="103" t="s">
        <v>909</v>
      </c>
      <c r="B95" s="30"/>
      <c r="C95" s="107">
        <v>54</v>
      </c>
      <c r="D95" s="107">
        <v>55</v>
      </c>
      <c r="E95" s="107">
        <v>39</v>
      </c>
      <c r="F95" s="30"/>
      <c r="G95" s="30"/>
      <c r="H95" s="30"/>
      <c r="I95" s="30"/>
      <c r="J95" s="30"/>
      <c r="K95" s="30"/>
      <c r="L95" s="30"/>
      <c r="M95" s="107">
        <v>94</v>
      </c>
    </row>
    <row r="96" spans="1:13" x14ac:dyDescent="0.3">
      <c r="A96" s="103" t="s">
        <v>908</v>
      </c>
      <c r="B96" s="30"/>
      <c r="C96" s="30"/>
      <c r="D96" s="30"/>
      <c r="E96" s="30"/>
      <c r="F96" s="30"/>
      <c r="G96" s="107">
        <v>28</v>
      </c>
      <c r="H96" s="30"/>
      <c r="I96" s="30"/>
      <c r="J96" s="30"/>
      <c r="K96" s="30"/>
      <c r="L96" s="30"/>
      <c r="M96" s="107">
        <v>28</v>
      </c>
    </row>
    <row r="97" spans="1:13" x14ac:dyDescent="0.3">
      <c r="A97" s="103" t="s">
        <v>907</v>
      </c>
      <c r="B97" s="30"/>
      <c r="C97" s="107">
        <v>128</v>
      </c>
      <c r="D97" s="107">
        <v>48</v>
      </c>
      <c r="E97" s="107">
        <v>87</v>
      </c>
      <c r="F97" s="30"/>
      <c r="G97" s="107">
        <v>44</v>
      </c>
      <c r="H97" s="30"/>
      <c r="I97" s="30"/>
      <c r="J97" s="30"/>
      <c r="K97" s="30"/>
      <c r="L97" s="30"/>
      <c r="M97" s="107">
        <v>238</v>
      </c>
    </row>
    <row r="98" spans="1:13" x14ac:dyDescent="0.3">
      <c r="A98" s="103" t="s">
        <v>906</v>
      </c>
      <c r="B98" s="30"/>
      <c r="C98" s="30"/>
      <c r="D98" s="30"/>
      <c r="E98" s="30"/>
      <c r="F98" s="107">
        <v>80</v>
      </c>
      <c r="G98" s="30"/>
      <c r="H98" s="30"/>
      <c r="I98" s="30"/>
      <c r="J98" s="30"/>
      <c r="K98" s="30"/>
      <c r="L98" s="30"/>
      <c r="M98" s="107">
        <v>80</v>
      </c>
    </row>
    <row r="99" spans="1:13" x14ac:dyDescent="0.3">
      <c r="A99" s="103" t="s">
        <v>904</v>
      </c>
      <c r="B99" s="30"/>
      <c r="C99" s="107">
        <v>375</v>
      </c>
      <c r="D99" s="107">
        <v>799</v>
      </c>
      <c r="E99" s="107">
        <v>212</v>
      </c>
      <c r="F99" s="30"/>
      <c r="G99" s="107">
        <v>44</v>
      </c>
      <c r="H99" s="30"/>
      <c r="I99" s="30"/>
      <c r="J99" s="107">
        <v>432</v>
      </c>
      <c r="K99" s="30"/>
      <c r="L99" s="30"/>
      <c r="M99" s="107">
        <v>1334</v>
      </c>
    </row>
    <row r="100" spans="1:13" x14ac:dyDescent="0.3">
      <c r="A100" s="103" t="s">
        <v>903</v>
      </c>
      <c r="B100" s="30"/>
      <c r="C100" s="30"/>
      <c r="D100" s="107">
        <v>283</v>
      </c>
      <c r="E100" s="30"/>
      <c r="F100" s="30"/>
      <c r="G100" s="107">
        <v>164</v>
      </c>
      <c r="H100" s="30"/>
      <c r="I100" s="107">
        <v>35</v>
      </c>
      <c r="J100" s="30"/>
      <c r="K100" s="30"/>
      <c r="L100" s="30"/>
      <c r="M100" s="107">
        <v>304</v>
      </c>
    </row>
    <row r="101" spans="1:13" x14ac:dyDescent="0.3">
      <c r="A101" s="103" t="s">
        <v>901</v>
      </c>
      <c r="B101" s="30"/>
      <c r="C101" s="107">
        <v>55</v>
      </c>
      <c r="D101" s="30"/>
      <c r="E101" s="107">
        <v>28</v>
      </c>
      <c r="F101" s="30"/>
      <c r="G101" s="30"/>
      <c r="H101" s="30"/>
      <c r="I101" s="30"/>
      <c r="J101" s="30"/>
      <c r="K101" s="30"/>
      <c r="L101" s="30"/>
      <c r="M101" s="107">
        <v>55</v>
      </c>
    </row>
    <row r="102" spans="1:13" x14ac:dyDescent="0.3">
      <c r="A102" s="103" t="s">
        <v>896</v>
      </c>
      <c r="B102" s="30"/>
      <c r="C102" s="30"/>
      <c r="D102" s="30"/>
      <c r="E102" s="107">
        <v>23</v>
      </c>
      <c r="F102" s="30"/>
      <c r="G102" s="30"/>
      <c r="H102" s="30"/>
      <c r="I102" s="30"/>
      <c r="J102" s="30"/>
      <c r="K102" s="30"/>
      <c r="L102" s="30"/>
      <c r="M102" s="107">
        <v>23</v>
      </c>
    </row>
    <row r="103" spans="1:13" x14ac:dyDescent="0.3">
      <c r="A103" s="103" t="s">
        <v>894</v>
      </c>
      <c r="B103" s="30"/>
      <c r="C103" s="107">
        <v>38</v>
      </c>
      <c r="D103" s="30"/>
      <c r="E103" s="107">
        <v>24</v>
      </c>
      <c r="F103" s="30"/>
      <c r="G103" s="30"/>
      <c r="H103" s="30"/>
      <c r="I103" s="30"/>
      <c r="J103" s="30"/>
      <c r="K103" s="30"/>
      <c r="L103" s="30"/>
      <c r="M103" s="107">
        <v>62</v>
      </c>
    </row>
    <row r="104" spans="1:13" x14ac:dyDescent="0.3">
      <c r="A104" s="103" t="s">
        <v>891</v>
      </c>
      <c r="B104" s="30"/>
      <c r="C104" s="30"/>
      <c r="D104" s="30"/>
      <c r="E104" s="107">
        <v>124</v>
      </c>
      <c r="F104" s="30"/>
      <c r="G104" s="107">
        <v>46</v>
      </c>
      <c r="H104" s="107">
        <v>256</v>
      </c>
      <c r="I104" s="30"/>
      <c r="J104" s="30"/>
      <c r="K104" s="30"/>
      <c r="L104" s="30"/>
      <c r="M104" s="107">
        <v>256</v>
      </c>
    </row>
    <row r="105" spans="1:13" x14ac:dyDescent="0.3">
      <c r="A105" s="103" t="s">
        <v>889</v>
      </c>
      <c r="B105" s="30"/>
      <c r="C105" s="30"/>
      <c r="D105" s="107">
        <v>100</v>
      </c>
      <c r="E105" s="107">
        <v>560</v>
      </c>
      <c r="F105" s="30"/>
      <c r="G105" s="107">
        <v>631</v>
      </c>
      <c r="H105" s="30"/>
      <c r="I105" s="30"/>
      <c r="J105" s="30"/>
      <c r="K105" s="30"/>
      <c r="L105" s="30"/>
      <c r="M105" s="107">
        <v>854</v>
      </c>
    </row>
    <row r="106" spans="1:13" x14ac:dyDescent="0.3">
      <c r="A106" s="103" t="s">
        <v>888</v>
      </c>
      <c r="B106" s="30"/>
      <c r="C106" s="107">
        <v>99</v>
      </c>
      <c r="D106" s="107">
        <v>32</v>
      </c>
      <c r="E106" s="107">
        <v>41</v>
      </c>
      <c r="F106" s="30"/>
      <c r="G106" s="107">
        <v>30</v>
      </c>
      <c r="H106" s="30"/>
      <c r="I106" s="30"/>
      <c r="J106" s="30"/>
      <c r="K106" s="30"/>
      <c r="L106" s="30"/>
      <c r="M106" s="107">
        <v>129</v>
      </c>
    </row>
    <row r="107" spans="1:13" x14ac:dyDescent="0.3">
      <c r="A107" s="103" t="s">
        <v>887</v>
      </c>
      <c r="B107" s="30"/>
      <c r="C107" s="30"/>
      <c r="D107" s="30"/>
      <c r="E107" s="107">
        <v>94</v>
      </c>
      <c r="F107" s="30"/>
      <c r="G107" s="107">
        <v>53</v>
      </c>
      <c r="H107" s="107">
        <v>149</v>
      </c>
      <c r="I107" s="30"/>
      <c r="J107" s="30"/>
      <c r="K107" s="30"/>
      <c r="L107" s="30"/>
      <c r="M107" s="107">
        <v>166</v>
      </c>
    </row>
    <row r="108" spans="1:13" x14ac:dyDescent="0.3">
      <c r="A108" s="103" t="s">
        <v>886</v>
      </c>
      <c r="B108" s="30"/>
      <c r="C108" s="30"/>
      <c r="D108" s="30"/>
      <c r="E108" s="107">
        <v>37</v>
      </c>
      <c r="F108" s="30"/>
      <c r="G108" s="107">
        <v>30</v>
      </c>
      <c r="H108" s="30"/>
      <c r="I108" s="30"/>
      <c r="J108" s="30"/>
      <c r="K108" s="30"/>
      <c r="L108" s="30"/>
      <c r="M108" s="107">
        <v>49</v>
      </c>
    </row>
    <row r="109" spans="1:13" x14ac:dyDescent="0.3">
      <c r="A109" s="103" t="s">
        <v>885</v>
      </c>
      <c r="B109" s="30"/>
      <c r="C109" s="30"/>
      <c r="D109" s="30"/>
      <c r="E109" s="30"/>
      <c r="F109" s="30"/>
      <c r="G109" s="30"/>
      <c r="H109" s="30"/>
      <c r="I109" s="107">
        <v>41</v>
      </c>
      <c r="J109" s="30"/>
      <c r="K109" s="30"/>
      <c r="L109" s="30"/>
      <c r="M109" s="107">
        <v>41</v>
      </c>
    </row>
    <row r="110" spans="1:13" x14ac:dyDescent="0.3">
      <c r="A110" s="103" t="s">
        <v>882</v>
      </c>
      <c r="B110" s="30"/>
      <c r="C110" s="30"/>
      <c r="D110" s="30"/>
      <c r="E110" s="30"/>
      <c r="F110" s="30"/>
      <c r="G110" s="30"/>
      <c r="H110" s="30"/>
      <c r="I110" s="30"/>
      <c r="J110" s="107">
        <v>2307</v>
      </c>
      <c r="K110" s="30"/>
      <c r="L110" s="30"/>
      <c r="M110" s="107">
        <v>2307</v>
      </c>
    </row>
    <row r="111" spans="1:13" x14ac:dyDescent="0.3">
      <c r="A111" s="103" t="s">
        <v>878</v>
      </c>
      <c r="B111" s="30"/>
      <c r="C111" s="30"/>
      <c r="D111" s="30"/>
      <c r="E111" s="107">
        <v>23</v>
      </c>
      <c r="F111" s="30"/>
      <c r="G111" s="30"/>
      <c r="H111" s="30"/>
      <c r="I111" s="30"/>
      <c r="J111" s="30"/>
      <c r="K111" s="30"/>
      <c r="L111" s="30"/>
      <c r="M111" s="107">
        <v>23</v>
      </c>
    </row>
    <row r="112" spans="1:13" x14ac:dyDescent="0.3">
      <c r="A112" s="103" t="s">
        <v>872</v>
      </c>
      <c r="B112" s="30"/>
      <c r="C112" s="30"/>
      <c r="D112" s="107">
        <v>47</v>
      </c>
      <c r="E112" s="107">
        <v>48</v>
      </c>
      <c r="F112" s="30"/>
      <c r="G112" s="107">
        <v>31</v>
      </c>
      <c r="H112" s="30"/>
      <c r="I112" s="30"/>
      <c r="J112" s="30"/>
      <c r="K112" s="30"/>
      <c r="L112" s="30"/>
      <c r="M112" s="107">
        <v>90</v>
      </c>
    </row>
    <row r="113" spans="1:13" x14ac:dyDescent="0.3">
      <c r="A113" s="103" t="s">
        <v>870</v>
      </c>
      <c r="B113" s="30"/>
      <c r="C113" s="107">
        <v>373</v>
      </c>
      <c r="D113" s="107">
        <v>217</v>
      </c>
      <c r="E113" s="107">
        <v>166</v>
      </c>
      <c r="F113" s="30"/>
      <c r="G113" s="30"/>
      <c r="H113" s="30"/>
      <c r="I113" s="30"/>
      <c r="J113" s="30"/>
      <c r="K113" s="30"/>
      <c r="L113" s="30"/>
      <c r="M113" s="107">
        <v>512</v>
      </c>
    </row>
    <row r="114" spans="1:13" x14ac:dyDescent="0.3">
      <c r="A114" s="103" t="s">
        <v>865</v>
      </c>
      <c r="B114" s="30"/>
      <c r="C114" s="30"/>
      <c r="D114" s="107">
        <v>40</v>
      </c>
      <c r="E114" s="107">
        <v>28</v>
      </c>
      <c r="F114" s="30"/>
      <c r="G114" s="107">
        <v>33</v>
      </c>
      <c r="H114" s="30"/>
      <c r="I114" s="30"/>
      <c r="J114" s="30"/>
      <c r="K114" s="30"/>
      <c r="L114" s="30"/>
      <c r="M114" s="107">
        <v>87</v>
      </c>
    </row>
    <row r="115" spans="1:13" x14ac:dyDescent="0.3">
      <c r="A115" s="103" t="s">
        <v>864</v>
      </c>
      <c r="B115" s="30"/>
      <c r="C115" s="107">
        <v>509</v>
      </c>
      <c r="D115" s="107">
        <v>1763</v>
      </c>
      <c r="E115" s="107">
        <v>432</v>
      </c>
      <c r="F115" s="30"/>
      <c r="G115" s="107">
        <v>466</v>
      </c>
      <c r="H115" s="30"/>
      <c r="I115" s="107">
        <v>759</v>
      </c>
      <c r="J115" s="107">
        <v>1695</v>
      </c>
      <c r="K115" s="30"/>
      <c r="L115" s="30"/>
      <c r="M115" s="107">
        <v>4363</v>
      </c>
    </row>
    <row r="116" spans="1:13" x14ac:dyDescent="0.3">
      <c r="A116" s="103" t="s">
        <v>860</v>
      </c>
      <c r="B116" s="30"/>
      <c r="C116" s="30"/>
      <c r="D116" s="30"/>
      <c r="E116" s="30"/>
      <c r="F116" s="30"/>
      <c r="G116" s="30"/>
      <c r="H116" s="30"/>
      <c r="I116" s="30"/>
      <c r="J116" s="107">
        <v>241</v>
      </c>
      <c r="K116" s="30"/>
      <c r="L116" s="30"/>
      <c r="M116" s="107">
        <v>241</v>
      </c>
    </row>
    <row r="117" spans="1:13" x14ac:dyDescent="0.3">
      <c r="A117" s="103" t="s">
        <v>851</v>
      </c>
      <c r="B117" s="30"/>
      <c r="C117" s="107">
        <v>143</v>
      </c>
      <c r="D117" s="107">
        <v>55</v>
      </c>
      <c r="E117" s="30"/>
      <c r="F117" s="30"/>
      <c r="G117" s="30"/>
      <c r="H117" s="30"/>
      <c r="I117" s="30"/>
      <c r="J117" s="30"/>
      <c r="K117" s="30"/>
      <c r="L117" s="30"/>
      <c r="M117" s="107">
        <v>145</v>
      </c>
    </row>
    <row r="118" spans="1:13" x14ac:dyDescent="0.3">
      <c r="A118" s="103" t="s">
        <v>850</v>
      </c>
      <c r="B118" s="30"/>
      <c r="C118" s="107">
        <v>239</v>
      </c>
      <c r="D118" s="107">
        <v>88</v>
      </c>
      <c r="E118" s="30"/>
      <c r="F118" s="30"/>
      <c r="G118" s="30"/>
      <c r="H118" s="30"/>
      <c r="I118" s="30"/>
      <c r="J118" s="30"/>
      <c r="K118" s="30"/>
      <c r="L118" s="30"/>
      <c r="M118" s="107">
        <v>252</v>
      </c>
    </row>
    <row r="119" spans="1:13" x14ac:dyDescent="0.3">
      <c r="A119" s="103" t="s">
        <v>849</v>
      </c>
      <c r="B119" s="30"/>
      <c r="C119" s="107">
        <v>218</v>
      </c>
      <c r="D119" s="107">
        <v>69</v>
      </c>
      <c r="E119" s="30"/>
      <c r="F119" s="30"/>
      <c r="G119" s="30"/>
      <c r="H119" s="30"/>
      <c r="I119" s="30"/>
      <c r="J119" s="30"/>
      <c r="K119" s="30"/>
      <c r="L119" s="30"/>
      <c r="M119" s="107">
        <v>218</v>
      </c>
    </row>
    <row r="120" spans="1:13" x14ac:dyDescent="0.3">
      <c r="A120" s="103" t="s">
        <v>848</v>
      </c>
      <c r="B120" s="30"/>
      <c r="C120" s="107">
        <v>254</v>
      </c>
      <c r="D120" s="107">
        <v>40</v>
      </c>
      <c r="E120" s="30"/>
      <c r="F120" s="30"/>
      <c r="G120" s="30"/>
      <c r="H120" s="30"/>
      <c r="I120" s="30"/>
      <c r="J120" s="30"/>
      <c r="K120" s="30"/>
      <c r="L120" s="30"/>
      <c r="M120" s="107">
        <v>254</v>
      </c>
    </row>
    <row r="121" spans="1:13" x14ac:dyDescent="0.3">
      <c r="A121" s="103" t="s">
        <v>846</v>
      </c>
      <c r="B121" s="30"/>
      <c r="C121" s="107">
        <v>180</v>
      </c>
      <c r="D121" s="107">
        <v>152</v>
      </c>
      <c r="E121" s="107">
        <v>75</v>
      </c>
      <c r="F121" s="30"/>
      <c r="G121" s="107">
        <v>160</v>
      </c>
      <c r="H121" s="30"/>
      <c r="I121" s="107">
        <v>89</v>
      </c>
      <c r="J121" s="30"/>
      <c r="K121" s="30"/>
      <c r="L121" s="30"/>
      <c r="M121" s="107">
        <v>435</v>
      </c>
    </row>
    <row r="122" spans="1:13" x14ac:dyDescent="0.3">
      <c r="A122" s="103" t="s">
        <v>844</v>
      </c>
      <c r="B122" s="30"/>
      <c r="C122" s="107">
        <v>118</v>
      </c>
      <c r="D122" s="107">
        <v>163</v>
      </c>
      <c r="E122" s="107">
        <v>99</v>
      </c>
      <c r="F122" s="30"/>
      <c r="G122" s="107">
        <v>95</v>
      </c>
      <c r="H122" s="30"/>
      <c r="I122" s="107">
        <v>39</v>
      </c>
      <c r="J122" s="30"/>
      <c r="K122" s="30"/>
      <c r="L122" s="30"/>
      <c r="M122" s="107">
        <v>340</v>
      </c>
    </row>
    <row r="123" spans="1:13" x14ac:dyDescent="0.3">
      <c r="A123" s="103" t="s">
        <v>834</v>
      </c>
      <c r="B123" s="30"/>
      <c r="C123" s="30"/>
      <c r="D123" s="107">
        <v>43</v>
      </c>
      <c r="E123" s="107">
        <v>29</v>
      </c>
      <c r="F123" s="30"/>
      <c r="G123" s="107">
        <v>81</v>
      </c>
      <c r="H123" s="30"/>
      <c r="I123" s="30"/>
      <c r="J123" s="30"/>
      <c r="K123" s="30"/>
      <c r="L123" s="30"/>
      <c r="M123" s="107">
        <v>130</v>
      </c>
    </row>
    <row r="124" spans="1:13" x14ac:dyDescent="0.3">
      <c r="A124" s="103" t="s">
        <v>832</v>
      </c>
      <c r="B124" s="30"/>
      <c r="C124" s="30"/>
      <c r="D124" s="30"/>
      <c r="E124" s="30"/>
      <c r="F124" s="30"/>
      <c r="G124" s="30"/>
      <c r="H124" s="30"/>
      <c r="I124" s="30"/>
      <c r="J124" s="30"/>
      <c r="K124" s="30"/>
      <c r="L124" s="107">
        <v>1033</v>
      </c>
      <c r="M124" s="107">
        <v>1033</v>
      </c>
    </row>
    <row r="125" spans="1:13" x14ac:dyDescent="0.3">
      <c r="A125" s="103" t="s">
        <v>829</v>
      </c>
      <c r="B125" s="30"/>
      <c r="C125" s="107">
        <v>40</v>
      </c>
      <c r="D125" s="30"/>
      <c r="E125" s="107">
        <v>26</v>
      </c>
      <c r="F125" s="30"/>
      <c r="G125" s="30"/>
      <c r="H125" s="30"/>
      <c r="I125" s="30"/>
      <c r="J125" s="30"/>
      <c r="K125" s="30"/>
      <c r="L125" s="30"/>
      <c r="M125" s="107">
        <v>53</v>
      </c>
    </row>
    <row r="126" spans="1:13" x14ac:dyDescent="0.3">
      <c r="A126" s="103" t="s">
        <v>826</v>
      </c>
      <c r="B126" s="30"/>
      <c r="C126" s="30"/>
      <c r="D126" s="107">
        <v>41</v>
      </c>
      <c r="E126" s="107">
        <v>346</v>
      </c>
      <c r="F126" s="30"/>
      <c r="G126" s="107">
        <v>148</v>
      </c>
      <c r="H126" s="107">
        <v>442</v>
      </c>
      <c r="I126" s="107">
        <v>29</v>
      </c>
      <c r="J126" s="30"/>
      <c r="K126" s="107">
        <v>59</v>
      </c>
      <c r="L126" s="30"/>
      <c r="M126" s="107">
        <v>676</v>
      </c>
    </row>
    <row r="127" spans="1:13" x14ac:dyDescent="0.3">
      <c r="A127" s="103" t="s">
        <v>824</v>
      </c>
      <c r="B127" s="30"/>
      <c r="C127" s="30"/>
      <c r="D127" s="107">
        <v>25</v>
      </c>
      <c r="E127" s="107">
        <v>25</v>
      </c>
      <c r="F127" s="30"/>
      <c r="G127" s="107">
        <v>79</v>
      </c>
      <c r="H127" s="30"/>
      <c r="I127" s="30"/>
      <c r="J127" s="30"/>
      <c r="K127" s="30"/>
      <c r="L127" s="30"/>
      <c r="M127" s="107">
        <v>92</v>
      </c>
    </row>
    <row r="128" spans="1:13" x14ac:dyDescent="0.3">
      <c r="A128" s="103" t="s">
        <v>822</v>
      </c>
      <c r="B128" s="30"/>
      <c r="C128" s="30"/>
      <c r="D128" s="30"/>
      <c r="E128" s="30"/>
      <c r="F128" s="30"/>
      <c r="G128" s="30"/>
      <c r="H128" s="30"/>
      <c r="I128" s="30"/>
      <c r="J128" s="107">
        <v>1009</v>
      </c>
      <c r="K128" s="30"/>
      <c r="L128" s="30"/>
      <c r="M128" s="107">
        <v>1009</v>
      </c>
    </row>
    <row r="129" spans="1:13" x14ac:dyDescent="0.3">
      <c r="A129" s="103" t="s">
        <v>820</v>
      </c>
      <c r="B129" s="30"/>
      <c r="C129" s="30"/>
      <c r="D129" s="30"/>
      <c r="E129" s="107">
        <v>147</v>
      </c>
      <c r="F129" s="30"/>
      <c r="G129" s="107">
        <v>91</v>
      </c>
      <c r="H129" s="107">
        <v>201</v>
      </c>
      <c r="I129" s="30"/>
      <c r="J129" s="30"/>
      <c r="K129" s="30"/>
      <c r="L129" s="30"/>
      <c r="M129" s="107">
        <v>226</v>
      </c>
    </row>
    <row r="130" spans="1:13" x14ac:dyDescent="0.3">
      <c r="A130" s="103" t="s">
        <v>819</v>
      </c>
      <c r="B130" s="30"/>
      <c r="C130" s="107">
        <v>210</v>
      </c>
      <c r="D130" s="107">
        <v>62</v>
      </c>
      <c r="E130" s="107">
        <v>78</v>
      </c>
      <c r="F130" s="30"/>
      <c r="G130" s="30"/>
      <c r="H130" s="30"/>
      <c r="I130" s="30"/>
      <c r="J130" s="30"/>
      <c r="K130" s="30"/>
      <c r="L130" s="30"/>
      <c r="M130" s="107">
        <v>214</v>
      </c>
    </row>
    <row r="131" spans="1:13" x14ac:dyDescent="0.3">
      <c r="A131" s="103" t="s">
        <v>818</v>
      </c>
      <c r="B131" s="30"/>
      <c r="C131" s="30"/>
      <c r="D131" s="30"/>
      <c r="E131" s="30"/>
      <c r="F131" s="30"/>
      <c r="G131" s="107">
        <v>21</v>
      </c>
      <c r="H131" s="30"/>
      <c r="I131" s="30"/>
      <c r="J131" s="30"/>
      <c r="K131" s="30"/>
      <c r="L131" s="30"/>
      <c r="M131" s="107">
        <v>21</v>
      </c>
    </row>
    <row r="132" spans="1:13" x14ac:dyDescent="0.3">
      <c r="A132" s="103" t="s">
        <v>817</v>
      </c>
      <c r="B132" s="30"/>
      <c r="C132" s="107">
        <v>37</v>
      </c>
      <c r="D132" s="30"/>
      <c r="E132" s="30"/>
      <c r="F132" s="30"/>
      <c r="G132" s="30"/>
      <c r="H132" s="30"/>
      <c r="I132" s="30"/>
      <c r="J132" s="30"/>
      <c r="K132" s="30"/>
      <c r="L132" s="30"/>
      <c r="M132" s="107">
        <v>37</v>
      </c>
    </row>
    <row r="133" spans="1:13" x14ac:dyDescent="0.3">
      <c r="A133" s="103" t="s">
        <v>816</v>
      </c>
      <c r="B133" s="30"/>
      <c r="C133" s="107">
        <v>123</v>
      </c>
      <c r="D133" s="107">
        <v>501</v>
      </c>
      <c r="E133" s="107">
        <v>123</v>
      </c>
      <c r="F133" s="30"/>
      <c r="G133" s="107">
        <v>102</v>
      </c>
      <c r="H133" s="30"/>
      <c r="I133" s="30"/>
      <c r="J133" s="30"/>
      <c r="K133" s="30"/>
      <c r="L133" s="30"/>
      <c r="M133" s="107">
        <v>649</v>
      </c>
    </row>
    <row r="134" spans="1:13" x14ac:dyDescent="0.3">
      <c r="A134" s="103" t="s">
        <v>815</v>
      </c>
      <c r="B134" s="30"/>
      <c r="C134" s="30"/>
      <c r="D134" s="107">
        <v>59</v>
      </c>
      <c r="E134" s="107">
        <v>92</v>
      </c>
      <c r="F134" s="30"/>
      <c r="G134" s="107">
        <v>87</v>
      </c>
      <c r="H134" s="30"/>
      <c r="I134" s="30"/>
      <c r="J134" s="30"/>
      <c r="K134" s="30"/>
      <c r="L134" s="30"/>
      <c r="M134" s="107">
        <v>163</v>
      </c>
    </row>
    <row r="135" spans="1:13" x14ac:dyDescent="0.3">
      <c r="A135" s="103" t="s">
        <v>813</v>
      </c>
      <c r="B135" s="30"/>
      <c r="C135" s="30"/>
      <c r="D135" s="107">
        <v>88</v>
      </c>
      <c r="E135" s="107">
        <v>364</v>
      </c>
      <c r="F135" s="30"/>
      <c r="G135" s="107">
        <v>455</v>
      </c>
      <c r="H135" s="107">
        <v>349</v>
      </c>
      <c r="I135" s="30"/>
      <c r="J135" s="30"/>
      <c r="K135" s="30"/>
      <c r="L135" s="30"/>
      <c r="M135" s="107">
        <v>694</v>
      </c>
    </row>
    <row r="136" spans="1:13" x14ac:dyDescent="0.3">
      <c r="A136" s="103" t="s">
        <v>810</v>
      </c>
      <c r="B136" s="30"/>
      <c r="C136" s="30"/>
      <c r="D136" s="30"/>
      <c r="E136" s="107">
        <v>199</v>
      </c>
      <c r="F136" s="30"/>
      <c r="G136" s="107">
        <v>60</v>
      </c>
      <c r="H136" s="107">
        <v>370</v>
      </c>
      <c r="I136" s="30"/>
      <c r="J136" s="30"/>
      <c r="K136" s="30"/>
      <c r="L136" s="30"/>
      <c r="M136" s="107">
        <v>370</v>
      </c>
    </row>
    <row r="137" spans="1:13" x14ac:dyDescent="0.3">
      <c r="A137" s="103" t="s">
        <v>809</v>
      </c>
      <c r="B137" s="30"/>
      <c r="C137" s="30"/>
      <c r="D137" s="107">
        <v>36</v>
      </c>
      <c r="E137" s="107">
        <v>111</v>
      </c>
      <c r="F137" s="30"/>
      <c r="G137" s="30"/>
      <c r="H137" s="30"/>
      <c r="I137" s="30"/>
      <c r="J137" s="30"/>
      <c r="K137" s="30"/>
      <c r="L137" s="30"/>
      <c r="M137" s="107">
        <v>134</v>
      </c>
    </row>
    <row r="138" spans="1:13" x14ac:dyDescent="0.3">
      <c r="A138" s="103" t="s">
        <v>808</v>
      </c>
      <c r="B138" s="30"/>
      <c r="C138" s="107">
        <v>41</v>
      </c>
      <c r="D138" s="107">
        <v>22</v>
      </c>
      <c r="E138" s="30"/>
      <c r="F138" s="30"/>
      <c r="G138" s="30"/>
      <c r="H138" s="30"/>
      <c r="I138" s="30"/>
      <c r="J138" s="30"/>
      <c r="K138" s="30"/>
      <c r="L138" s="30"/>
      <c r="M138" s="107">
        <v>41</v>
      </c>
    </row>
    <row r="139" spans="1:13" x14ac:dyDescent="0.3">
      <c r="A139" s="103" t="s">
        <v>807</v>
      </c>
      <c r="B139" s="30"/>
      <c r="C139" s="30"/>
      <c r="D139" s="30"/>
      <c r="E139" s="30"/>
      <c r="F139" s="30"/>
      <c r="G139" s="30"/>
      <c r="H139" s="30"/>
      <c r="I139" s="30"/>
      <c r="J139" s="107">
        <v>208</v>
      </c>
      <c r="K139" s="30"/>
      <c r="L139" s="30"/>
      <c r="M139" s="107">
        <v>208</v>
      </c>
    </row>
    <row r="140" spans="1:13" x14ac:dyDescent="0.3">
      <c r="A140" s="103" t="s">
        <v>805</v>
      </c>
      <c r="B140" s="30"/>
      <c r="C140" s="107">
        <v>87</v>
      </c>
      <c r="D140" s="107">
        <v>55</v>
      </c>
      <c r="E140" s="107">
        <v>52</v>
      </c>
      <c r="F140" s="30"/>
      <c r="G140" s="30"/>
      <c r="H140" s="30"/>
      <c r="I140" s="30"/>
      <c r="J140" s="30"/>
      <c r="K140" s="30"/>
      <c r="L140" s="30"/>
      <c r="M140" s="107">
        <v>137</v>
      </c>
    </row>
    <row r="141" spans="1:13" x14ac:dyDescent="0.3">
      <c r="A141" s="103" t="s">
        <v>804</v>
      </c>
      <c r="B141" s="30"/>
      <c r="C141" s="30"/>
      <c r="D141" s="30"/>
      <c r="E141" s="30"/>
      <c r="F141" s="30"/>
      <c r="G141" s="107">
        <v>145</v>
      </c>
      <c r="H141" s="30"/>
      <c r="I141" s="30"/>
      <c r="J141" s="30"/>
      <c r="K141" s="30"/>
      <c r="L141" s="30"/>
      <c r="M141" s="107">
        <v>145</v>
      </c>
    </row>
    <row r="142" spans="1:13" x14ac:dyDescent="0.3">
      <c r="A142" s="103" t="s">
        <v>802</v>
      </c>
      <c r="B142" s="30"/>
      <c r="C142" s="30"/>
      <c r="D142" s="30"/>
      <c r="E142" s="107">
        <v>164</v>
      </c>
      <c r="F142" s="30"/>
      <c r="G142" s="107">
        <v>98</v>
      </c>
      <c r="H142" s="30"/>
      <c r="I142" s="30"/>
      <c r="J142" s="30"/>
      <c r="K142" s="30"/>
      <c r="L142" s="30"/>
      <c r="M142" s="107">
        <v>201</v>
      </c>
    </row>
    <row r="143" spans="1:13" x14ac:dyDescent="0.3">
      <c r="A143" s="103" t="s">
        <v>801</v>
      </c>
      <c r="B143" s="30"/>
      <c r="C143" s="107">
        <v>48</v>
      </c>
      <c r="D143" s="30"/>
      <c r="E143" s="30"/>
      <c r="F143" s="30"/>
      <c r="G143" s="30"/>
      <c r="H143" s="30"/>
      <c r="I143" s="30"/>
      <c r="J143" s="30"/>
      <c r="K143" s="30"/>
      <c r="L143" s="30"/>
      <c r="M143" s="107">
        <v>48</v>
      </c>
    </row>
    <row r="144" spans="1:13" x14ac:dyDescent="0.3">
      <c r="A144" s="103" t="s">
        <v>800</v>
      </c>
      <c r="B144" s="30"/>
      <c r="C144" s="107">
        <v>66</v>
      </c>
      <c r="D144" s="30"/>
      <c r="E144" s="107">
        <v>40</v>
      </c>
      <c r="F144" s="30"/>
      <c r="G144" s="30"/>
      <c r="H144" s="30"/>
      <c r="I144" s="30"/>
      <c r="J144" s="30"/>
      <c r="K144" s="30"/>
      <c r="L144" s="30"/>
      <c r="M144" s="107">
        <v>66</v>
      </c>
    </row>
    <row r="145" spans="1:13" x14ac:dyDescent="0.3">
      <c r="A145" s="103" t="s">
        <v>799</v>
      </c>
      <c r="B145" s="30"/>
      <c r="C145" s="30"/>
      <c r="D145" s="30"/>
      <c r="E145" s="30"/>
      <c r="F145" s="30"/>
      <c r="G145" s="107">
        <v>64</v>
      </c>
      <c r="H145" s="30"/>
      <c r="I145" s="30"/>
      <c r="J145" s="30"/>
      <c r="K145" s="30"/>
      <c r="L145" s="30"/>
      <c r="M145" s="107">
        <v>64</v>
      </c>
    </row>
    <row r="146" spans="1:13" x14ac:dyDescent="0.3">
      <c r="A146" s="103" t="s">
        <v>794</v>
      </c>
      <c r="B146" s="30"/>
      <c r="C146" s="107">
        <v>118</v>
      </c>
      <c r="D146" s="107">
        <v>47</v>
      </c>
      <c r="E146" s="30"/>
      <c r="F146" s="30"/>
      <c r="G146" s="30"/>
      <c r="H146" s="30"/>
      <c r="I146" s="30"/>
      <c r="J146" s="30"/>
      <c r="K146" s="30"/>
      <c r="L146" s="30"/>
      <c r="M146" s="107">
        <v>118</v>
      </c>
    </row>
    <row r="147" spans="1:13" x14ac:dyDescent="0.3">
      <c r="A147" s="103" t="s">
        <v>792</v>
      </c>
      <c r="B147" s="30"/>
      <c r="C147" s="107">
        <v>22</v>
      </c>
      <c r="D147" s="107">
        <v>26</v>
      </c>
      <c r="E147" s="30"/>
      <c r="F147" s="30"/>
      <c r="G147" s="107">
        <v>34</v>
      </c>
      <c r="H147" s="30"/>
      <c r="I147" s="30"/>
      <c r="J147" s="30"/>
      <c r="K147" s="30"/>
      <c r="L147" s="30"/>
      <c r="M147" s="107">
        <v>77</v>
      </c>
    </row>
    <row r="148" spans="1:13" x14ac:dyDescent="0.3">
      <c r="A148" s="103" t="s">
        <v>791</v>
      </c>
      <c r="B148" s="30"/>
      <c r="C148" s="107">
        <v>324</v>
      </c>
      <c r="D148" s="107">
        <v>214</v>
      </c>
      <c r="E148" s="107">
        <v>103</v>
      </c>
      <c r="F148" s="30"/>
      <c r="G148" s="107">
        <v>33</v>
      </c>
      <c r="H148" s="30"/>
      <c r="I148" s="30"/>
      <c r="J148" s="107">
        <v>262</v>
      </c>
      <c r="K148" s="30"/>
      <c r="L148" s="30"/>
      <c r="M148" s="107">
        <v>679</v>
      </c>
    </row>
    <row r="149" spans="1:13" x14ac:dyDescent="0.3">
      <c r="A149" s="103" t="s">
        <v>789</v>
      </c>
      <c r="B149" s="30"/>
      <c r="C149" s="107">
        <v>62</v>
      </c>
      <c r="D149" s="30"/>
      <c r="E149" s="30"/>
      <c r="F149" s="30"/>
      <c r="G149" s="30"/>
      <c r="H149" s="30"/>
      <c r="I149" s="30"/>
      <c r="J149" s="30"/>
      <c r="K149" s="30"/>
      <c r="L149" s="30"/>
      <c r="M149" s="107">
        <v>62</v>
      </c>
    </row>
    <row r="150" spans="1:13" x14ac:dyDescent="0.3">
      <c r="A150" s="103" t="s">
        <v>788</v>
      </c>
      <c r="B150" s="30"/>
      <c r="C150" s="30"/>
      <c r="D150" s="30"/>
      <c r="E150" s="107">
        <v>107</v>
      </c>
      <c r="F150" s="30"/>
      <c r="G150" s="107">
        <v>81</v>
      </c>
      <c r="H150" s="107">
        <v>57</v>
      </c>
      <c r="I150" s="30"/>
      <c r="J150" s="30"/>
      <c r="K150" s="30"/>
      <c r="L150" s="30"/>
      <c r="M150" s="107">
        <v>164</v>
      </c>
    </row>
    <row r="151" spans="1:13" x14ac:dyDescent="0.3">
      <c r="A151" s="103" t="s">
        <v>787</v>
      </c>
      <c r="B151" s="30"/>
      <c r="C151" s="30"/>
      <c r="D151" s="107">
        <v>289</v>
      </c>
      <c r="E151" s="107">
        <v>43</v>
      </c>
      <c r="F151" s="30"/>
      <c r="G151" s="30"/>
      <c r="H151" s="30"/>
      <c r="I151" s="30"/>
      <c r="J151" s="107">
        <v>621</v>
      </c>
      <c r="K151" s="30"/>
      <c r="L151" s="30"/>
      <c r="M151" s="107">
        <v>850</v>
      </c>
    </row>
    <row r="152" spans="1:13" x14ac:dyDescent="0.3">
      <c r="A152" s="103" t="s">
        <v>785</v>
      </c>
      <c r="B152" s="30"/>
      <c r="C152" s="107">
        <v>67</v>
      </c>
      <c r="D152" s="107">
        <v>58</v>
      </c>
      <c r="E152" s="107">
        <v>65</v>
      </c>
      <c r="F152" s="30"/>
      <c r="G152" s="107">
        <v>92</v>
      </c>
      <c r="H152" s="30"/>
      <c r="I152" s="30"/>
      <c r="J152" s="30"/>
      <c r="K152" s="30"/>
      <c r="L152" s="30"/>
      <c r="M152" s="107">
        <v>216</v>
      </c>
    </row>
    <row r="153" spans="1:13" x14ac:dyDescent="0.3">
      <c r="A153" s="103" t="s">
        <v>784</v>
      </c>
      <c r="B153" s="30"/>
      <c r="C153" s="30"/>
      <c r="D153" s="107">
        <v>22</v>
      </c>
      <c r="E153" s="30"/>
      <c r="F153" s="30"/>
      <c r="G153" s="107">
        <v>26</v>
      </c>
      <c r="H153" s="30"/>
      <c r="I153" s="30"/>
      <c r="J153" s="30"/>
      <c r="K153" s="30"/>
      <c r="L153" s="30"/>
      <c r="M153" s="107">
        <v>35</v>
      </c>
    </row>
    <row r="154" spans="1:13" x14ac:dyDescent="0.3">
      <c r="A154" s="103" t="s">
        <v>783</v>
      </c>
      <c r="B154" s="30"/>
      <c r="C154" s="30"/>
      <c r="D154" s="107">
        <v>114</v>
      </c>
      <c r="E154" s="107">
        <v>21</v>
      </c>
      <c r="F154" s="30"/>
      <c r="G154" s="107">
        <v>30</v>
      </c>
      <c r="H154" s="30"/>
      <c r="I154" s="30"/>
      <c r="J154" s="30"/>
      <c r="K154" s="30"/>
      <c r="L154" s="30"/>
      <c r="M154" s="107">
        <v>121</v>
      </c>
    </row>
    <row r="155" spans="1:13" x14ac:dyDescent="0.3">
      <c r="A155" s="103" t="s">
        <v>779</v>
      </c>
      <c r="B155" s="30"/>
      <c r="C155" s="30"/>
      <c r="D155" s="107">
        <v>23</v>
      </c>
      <c r="E155" s="107">
        <v>81</v>
      </c>
      <c r="F155" s="30"/>
      <c r="G155" s="107">
        <v>53</v>
      </c>
      <c r="H155" s="30"/>
      <c r="I155" s="30"/>
      <c r="J155" s="30"/>
      <c r="K155" s="30"/>
      <c r="L155" s="30"/>
      <c r="M155" s="107">
        <v>95</v>
      </c>
    </row>
    <row r="156" spans="1:13" x14ac:dyDescent="0.3">
      <c r="A156" s="103" t="s">
        <v>778</v>
      </c>
      <c r="B156" s="30"/>
      <c r="C156" s="107">
        <v>56</v>
      </c>
      <c r="D156" s="107">
        <v>80</v>
      </c>
      <c r="E156" s="107">
        <v>31</v>
      </c>
      <c r="F156" s="30"/>
      <c r="G156" s="30"/>
      <c r="H156" s="30"/>
      <c r="I156" s="30"/>
      <c r="J156" s="30"/>
      <c r="K156" s="30"/>
      <c r="L156" s="30"/>
      <c r="M156" s="107">
        <v>118</v>
      </c>
    </row>
    <row r="157" spans="1:13" x14ac:dyDescent="0.3">
      <c r="A157" s="103" t="s">
        <v>772</v>
      </c>
      <c r="B157" s="30"/>
      <c r="C157" s="30"/>
      <c r="D157" s="30"/>
      <c r="E157" s="107">
        <v>51</v>
      </c>
      <c r="F157" s="30"/>
      <c r="G157" s="107">
        <v>35</v>
      </c>
      <c r="H157" s="30"/>
      <c r="I157" s="30"/>
      <c r="J157" s="30"/>
      <c r="K157" s="30"/>
      <c r="L157" s="30"/>
      <c r="M157" s="107">
        <v>58</v>
      </c>
    </row>
    <row r="158" spans="1:13" x14ac:dyDescent="0.3">
      <c r="A158" s="103" t="s">
        <v>771</v>
      </c>
      <c r="B158" s="107">
        <v>58</v>
      </c>
      <c r="C158" s="30"/>
      <c r="D158" s="30"/>
      <c r="E158" s="30"/>
      <c r="F158" s="30"/>
      <c r="G158" s="30"/>
      <c r="H158" s="30"/>
      <c r="I158" s="30"/>
      <c r="J158" s="30"/>
      <c r="K158" s="30"/>
      <c r="L158" s="30"/>
      <c r="M158" s="107">
        <v>58</v>
      </c>
    </row>
    <row r="159" spans="1:13" x14ac:dyDescent="0.3">
      <c r="A159" s="103" t="s">
        <v>762</v>
      </c>
      <c r="B159" s="30"/>
      <c r="C159" s="107">
        <v>64</v>
      </c>
      <c r="D159" s="107">
        <v>33</v>
      </c>
      <c r="E159" s="30"/>
      <c r="F159" s="30"/>
      <c r="G159" s="30"/>
      <c r="H159" s="30"/>
      <c r="I159" s="30"/>
      <c r="J159" s="30"/>
      <c r="K159" s="30"/>
      <c r="L159" s="30"/>
      <c r="M159" s="107">
        <v>64</v>
      </c>
    </row>
    <row r="160" spans="1:13" x14ac:dyDescent="0.3">
      <c r="A160" s="103" t="s">
        <v>759</v>
      </c>
      <c r="B160" s="30"/>
      <c r="C160" s="30"/>
      <c r="D160" s="30"/>
      <c r="E160" s="30"/>
      <c r="F160" s="30"/>
      <c r="G160" s="107">
        <v>52</v>
      </c>
      <c r="H160" s="30"/>
      <c r="I160" s="30"/>
      <c r="J160" s="30"/>
      <c r="K160" s="30"/>
      <c r="L160" s="30"/>
      <c r="M160" s="107">
        <v>52</v>
      </c>
    </row>
    <row r="161" spans="1:13" x14ac:dyDescent="0.3">
      <c r="A161" s="103" t="s">
        <v>757</v>
      </c>
      <c r="B161" s="30"/>
      <c r="C161" s="30"/>
      <c r="D161" s="107">
        <v>32</v>
      </c>
      <c r="E161" s="30"/>
      <c r="F161" s="30"/>
      <c r="G161" s="30"/>
      <c r="H161" s="30"/>
      <c r="I161" s="30"/>
      <c r="J161" s="30"/>
      <c r="K161" s="30"/>
      <c r="L161" s="30"/>
      <c r="M161" s="107">
        <v>32</v>
      </c>
    </row>
    <row r="162" spans="1:13" x14ac:dyDescent="0.3">
      <c r="A162" s="103" t="s">
        <v>755</v>
      </c>
      <c r="B162" s="30"/>
      <c r="C162" s="30"/>
      <c r="D162" s="30"/>
      <c r="E162" s="30"/>
      <c r="F162" s="107">
        <v>10890</v>
      </c>
      <c r="G162" s="30"/>
      <c r="H162" s="30"/>
      <c r="I162" s="30"/>
      <c r="J162" s="30"/>
      <c r="K162" s="30"/>
      <c r="L162" s="30"/>
      <c r="M162" s="107">
        <v>10890</v>
      </c>
    </row>
    <row r="163" spans="1:13" x14ac:dyDescent="0.3">
      <c r="A163" s="103" t="s">
        <v>748</v>
      </c>
      <c r="B163" s="30"/>
      <c r="C163" s="30"/>
      <c r="D163" s="30"/>
      <c r="E163" s="107">
        <v>44</v>
      </c>
      <c r="F163" s="30"/>
      <c r="G163" s="107">
        <v>73</v>
      </c>
      <c r="H163" s="30"/>
      <c r="I163" s="30"/>
      <c r="J163" s="30"/>
      <c r="K163" s="30"/>
      <c r="L163" s="30"/>
      <c r="M163" s="107">
        <v>83</v>
      </c>
    </row>
    <row r="164" spans="1:13" x14ac:dyDescent="0.3">
      <c r="A164" s="103" t="s">
        <v>747</v>
      </c>
      <c r="B164" s="30"/>
      <c r="C164" s="30"/>
      <c r="D164" s="107">
        <v>116</v>
      </c>
      <c r="E164" s="107">
        <v>180</v>
      </c>
      <c r="F164" s="30"/>
      <c r="G164" s="107">
        <v>82</v>
      </c>
      <c r="H164" s="107">
        <v>60</v>
      </c>
      <c r="I164" s="30"/>
      <c r="J164" s="30"/>
      <c r="K164" s="30"/>
      <c r="L164" s="30"/>
      <c r="M164" s="107">
        <v>311</v>
      </c>
    </row>
    <row r="165" spans="1:13" x14ac:dyDescent="0.3">
      <c r="A165" s="103" t="s">
        <v>746</v>
      </c>
      <c r="B165" s="30"/>
      <c r="C165" s="107">
        <v>71</v>
      </c>
      <c r="D165" s="107">
        <v>20</v>
      </c>
      <c r="E165" s="30"/>
      <c r="F165" s="30"/>
      <c r="G165" s="30"/>
      <c r="H165" s="30"/>
      <c r="I165" s="30"/>
      <c r="J165" s="30"/>
      <c r="K165" s="30"/>
      <c r="L165" s="30"/>
      <c r="M165" s="107">
        <v>73</v>
      </c>
    </row>
    <row r="166" spans="1:13" x14ac:dyDescent="0.3">
      <c r="A166" s="103" t="s">
        <v>745</v>
      </c>
      <c r="B166" s="30"/>
      <c r="C166" s="107">
        <v>74</v>
      </c>
      <c r="D166" s="107">
        <v>293</v>
      </c>
      <c r="E166" s="107">
        <v>20</v>
      </c>
      <c r="F166" s="30"/>
      <c r="G166" s="30"/>
      <c r="H166" s="30"/>
      <c r="I166" s="107">
        <v>234</v>
      </c>
      <c r="J166" s="107">
        <v>782</v>
      </c>
      <c r="K166" s="30"/>
      <c r="L166" s="30"/>
      <c r="M166" s="107">
        <v>1203</v>
      </c>
    </row>
    <row r="167" spans="1:13" x14ac:dyDescent="0.3">
      <c r="A167" s="103" t="s">
        <v>739</v>
      </c>
      <c r="B167" s="30"/>
      <c r="C167" s="107">
        <v>30</v>
      </c>
      <c r="D167" s="30"/>
      <c r="E167" s="30"/>
      <c r="F167" s="30"/>
      <c r="G167" s="30"/>
      <c r="H167" s="30"/>
      <c r="I167" s="30"/>
      <c r="J167" s="30"/>
      <c r="K167" s="30"/>
      <c r="L167" s="30"/>
      <c r="M167" s="107">
        <v>30</v>
      </c>
    </row>
    <row r="168" spans="1:13" x14ac:dyDescent="0.3">
      <c r="A168" s="103" t="s">
        <v>734</v>
      </c>
      <c r="B168" s="30"/>
      <c r="C168" s="107">
        <v>265</v>
      </c>
      <c r="D168" s="107">
        <v>257</v>
      </c>
      <c r="E168" s="107">
        <v>78</v>
      </c>
      <c r="F168" s="30"/>
      <c r="G168" s="30"/>
      <c r="H168" s="30"/>
      <c r="I168" s="30"/>
      <c r="J168" s="30"/>
      <c r="K168" s="30"/>
      <c r="L168" s="30"/>
      <c r="M168" s="107">
        <v>390</v>
      </c>
    </row>
    <row r="169" spans="1:13" x14ac:dyDescent="0.3">
      <c r="A169" s="103" t="s">
        <v>731</v>
      </c>
      <c r="B169" s="30"/>
      <c r="C169" s="107">
        <v>171</v>
      </c>
      <c r="D169" s="107">
        <v>82</v>
      </c>
      <c r="E169" s="107">
        <v>122</v>
      </c>
      <c r="F169" s="30"/>
      <c r="G169" s="107">
        <v>48</v>
      </c>
      <c r="H169" s="30"/>
      <c r="I169" s="107">
        <v>22</v>
      </c>
      <c r="J169" s="30"/>
      <c r="K169" s="30"/>
      <c r="L169" s="30"/>
      <c r="M169" s="107">
        <v>279</v>
      </c>
    </row>
    <row r="170" spans="1:13" x14ac:dyDescent="0.3">
      <c r="A170" s="103" t="s">
        <v>729</v>
      </c>
      <c r="B170" s="30"/>
      <c r="C170" s="30"/>
      <c r="D170" s="30"/>
      <c r="E170" s="107">
        <v>80</v>
      </c>
      <c r="F170" s="30"/>
      <c r="G170" s="107">
        <v>165</v>
      </c>
      <c r="H170" s="107">
        <v>31</v>
      </c>
      <c r="I170" s="30"/>
      <c r="J170" s="30"/>
      <c r="K170" s="30"/>
      <c r="L170" s="30"/>
      <c r="M170" s="107">
        <v>172</v>
      </c>
    </row>
    <row r="171" spans="1:13" x14ac:dyDescent="0.3">
      <c r="A171" s="103" t="s">
        <v>728</v>
      </c>
      <c r="B171" s="30"/>
      <c r="C171" s="30"/>
      <c r="D171" s="30"/>
      <c r="E171" s="107">
        <v>36</v>
      </c>
      <c r="F171" s="30"/>
      <c r="G171" s="30"/>
      <c r="H171" s="107">
        <v>54</v>
      </c>
      <c r="I171" s="30"/>
      <c r="J171" s="30"/>
      <c r="K171" s="30"/>
      <c r="L171" s="30"/>
      <c r="M171" s="107">
        <v>56</v>
      </c>
    </row>
    <row r="172" spans="1:13" x14ac:dyDescent="0.3">
      <c r="A172" s="103" t="s">
        <v>727</v>
      </c>
      <c r="B172" s="30"/>
      <c r="C172" s="107">
        <v>488</v>
      </c>
      <c r="D172" s="107">
        <v>730</v>
      </c>
      <c r="E172" s="107">
        <v>311</v>
      </c>
      <c r="F172" s="30"/>
      <c r="G172" s="107">
        <v>188</v>
      </c>
      <c r="H172" s="107">
        <v>37</v>
      </c>
      <c r="I172" s="107">
        <v>106</v>
      </c>
      <c r="J172" s="107">
        <v>4192</v>
      </c>
      <c r="K172" s="30"/>
      <c r="L172" s="30"/>
      <c r="M172" s="107">
        <v>5318</v>
      </c>
    </row>
    <row r="173" spans="1:13" x14ac:dyDescent="0.3">
      <c r="A173" s="103" t="s">
        <v>726</v>
      </c>
      <c r="B173" s="30"/>
      <c r="C173" s="30"/>
      <c r="D173" s="107">
        <v>39</v>
      </c>
      <c r="E173" s="30"/>
      <c r="F173" s="30"/>
      <c r="G173" s="30"/>
      <c r="H173" s="30"/>
      <c r="I173" s="30"/>
      <c r="J173" s="30"/>
      <c r="K173" s="30"/>
      <c r="L173" s="30"/>
      <c r="M173" s="107">
        <v>39</v>
      </c>
    </row>
  </sheetData>
  <sheetProtection algorithmName="SHA-512" hashValue="OEskzY8wzyxNgOgUys8JgnLURwK1nMZGDEbfuxYa6lG6geBr9TUGlv/UUPwLha5hkRtkpZHBp1VuUKb59lBo8A==" saltValue="rxyttoY8CzYU4k5Mc/yqLw==" spinCount="100000" sheet="1" objects="1" scenarios="1"/>
  <mergeCells count="7">
    <mergeCell ref="B8:M8"/>
    <mergeCell ref="A1:M1"/>
    <mergeCell ref="A2:M2"/>
    <mergeCell ref="A3:M3"/>
    <mergeCell ref="A4:M4"/>
    <mergeCell ref="A5:M5"/>
    <mergeCell ref="A6:M6"/>
  </mergeCells>
  <pageMargins left="0.25" right="0.25" top="0.75" bottom="0.75" header="0.3" footer="0.3"/>
  <pageSetup scale="76" fitToHeight="100" orientation="portrait" r:id="rId1"/>
  <headerFooter>
    <oddFooter>Page &amp;P</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46A6C-D896-4C5A-BE83-13A8F5B9BC2B}">
  <sheetPr>
    <pageSetUpPr fitToPage="1"/>
  </sheetPr>
  <dimension ref="A1:D20"/>
  <sheetViews>
    <sheetView workbookViewId="0">
      <selection activeCell="A2" sqref="A2"/>
    </sheetView>
  </sheetViews>
  <sheetFormatPr defaultRowHeight="14.4" x14ac:dyDescent="0.3"/>
  <cols>
    <col min="1" max="1" width="25.33203125" bestFit="1" customWidth="1"/>
    <col min="2" max="2" width="28.6640625" style="2" customWidth="1"/>
    <col min="3" max="3" width="28.6640625" customWidth="1"/>
    <col min="4" max="4" width="18.44140625" style="2" bestFit="1" customWidth="1"/>
  </cols>
  <sheetData>
    <row r="1" spans="1:4" ht="22.8" x14ac:dyDescent="0.4">
      <c r="A1" s="162" t="s">
        <v>1227</v>
      </c>
      <c r="B1" s="162"/>
      <c r="C1" s="162"/>
      <c r="D1" s="162"/>
    </row>
    <row r="2" spans="1:4" ht="22.8" x14ac:dyDescent="0.4">
      <c r="A2" s="162" t="s">
        <v>179</v>
      </c>
      <c r="B2" s="162"/>
      <c r="C2" s="162"/>
      <c r="D2" s="162"/>
    </row>
    <row r="3" spans="1:4" ht="22.8" x14ac:dyDescent="0.4">
      <c r="A3" s="162" t="s">
        <v>166</v>
      </c>
      <c r="B3" s="162"/>
      <c r="C3" s="162"/>
      <c r="D3" s="162"/>
    </row>
    <row r="4" spans="1:4" ht="22.8" x14ac:dyDescent="0.4">
      <c r="A4" s="162" t="s">
        <v>180</v>
      </c>
      <c r="B4" s="162"/>
      <c r="C4" s="162"/>
      <c r="D4" s="162"/>
    </row>
    <row r="5" spans="1:4" ht="22.8" x14ac:dyDescent="0.4">
      <c r="A5" s="162" t="s">
        <v>708</v>
      </c>
      <c r="B5" s="162"/>
      <c r="C5" s="162"/>
      <c r="D5" s="162"/>
    </row>
    <row r="7" spans="1:4" s="6" customFormat="1" ht="15.6" x14ac:dyDescent="0.3">
      <c r="A7" s="5" t="s">
        <v>181</v>
      </c>
      <c r="B7" s="5" t="s">
        <v>182</v>
      </c>
      <c r="C7" s="5" t="s">
        <v>183</v>
      </c>
      <c r="D7" s="5" t="s">
        <v>184</v>
      </c>
    </row>
    <row r="8" spans="1:4" ht="15" x14ac:dyDescent="0.3">
      <c r="A8" s="7" t="s">
        <v>186</v>
      </c>
      <c r="B8" s="7">
        <v>13406</v>
      </c>
      <c r="C8" s="8">
        <v>1029574802.0700698</v>
      </c>
      <c r="D8" s="8">
        <v>76799.552593619999</v>
      </c>
    </row>
    <row r="9" spans="1:4" ht="15" x14ac:dyDescent="0.3">
      <c r="A9" s="7" t="s">
        <v>187</v>
      </c>
      <c r="B9" s="7">
        <v>13726</v>
      </c>
      <c r="C9" s="8">
        <v>1068054366.4300348</v>
      </c>
      <c r="D9" s="8">
        <v>77812.499375640007</v>
      </c>
    </row>
    <row r="10" spans="1:4" ht="15" x14ac:dyDescent="0.3">
      <c r="A10" s="7" t="s">
        <v>188</v>
      </c>
      <c r="B10" s="7">
        <v>13993</v>
      </c>
      <c r="C10" s="8">
        <v>1154948838.6900029</v>
      </c>
      <c r="D10" s="8">
        <v>82537.614427928464</v>
      </c>
    </row>
    <row r="11" spans="1:4" ht="15" x14ac:dyDescent="0.3">
      <c r="A11" s="7" t="s">
        <v>189</v>
      </c>
      <c r="B11" s="7">
        <v>14323</v>
      </c>
      <c r="C11" s="8">
        <v>1183024386.5499859</v>
      </c>
      <c r="D11" s="8">
        <v>82596.131156181378</v>
      </c>
    </row>
    <row r="12" spans="1:4" ht="15" x14ac:dyDescent="0.3">
      <c r="A12" s="7" t="s">
        <v>682</v>
      </c>
      <c r="B12" s="7">
        <v>14854</v>
      </c>
      <c r="C12" s="8">
        <v>1145905277.0999985</v>
      </c>
      <c r="D12" s="8">
        <v>77144.558846101951</v>
      </c>
    </row>
    <row r="13" spans="1:4" ht="15" x14ac:dyDescent="0.3">
      <c r="A13" s="7" t="s">
        <v>709</v>
      </c>
      <c r="B13" s="7">
        <v>15328</v>
      </c>
      <c r="C13" s="8">
        <v>1226192951.6099582</v>
      </c>
      <c r="D13" s="8">
        <v>79996.930559104789</v>
      </c>
    </row>
    <row r="14" spans="1:4" ht="15.6" x14ac:dyDescent="0.3">
      <c r="A14" s="9"/>
      <c r="B14" s="10"/>
      <c r="C14" s="9"/>
      <c r="D14" s="10"/>
    </row>
    <row r="15" spans="1:4" ht="15.6" x14ac:dyDescent="0.3">
      <c r="A15" s="11" t="s">
        <v>1148</v>
      </c>
      <c r="B15" s="12">
        <f>(B13-B12)/B12</f>
        <v>3.1910596472330688E-2</v>
      </c>
      <c r="C15" s="12">
        <f>(C13-C12)/C12</f>
        <v>7.0064844027202533E-2</v>
      </c>
      <c r="D15" s="12">
        <f>(D13-D12)/D12</f>
        <v>3.6974373250265417E-2</v>
      </c>
    </row>
    <row r="16" spans="1:4" ht="15.6" x14ac:dyDescent="0.3">
      <c r="A16" s="9"/>
      <c r="B16" s="10"/>
      <c r="C16" s="9"/>
      <c r="D16" s="10"/>
    </row>
    <row r="17" spans="1:4" ht="15.6" x14ac:dyDescent="0.3">
      <c r="A17" s="11" t="s">
        <v>706</v>
      </c>
      <c r="B17" s="12">
        <f>((B11/B8)^(1/3)-1)</f>
        <v>2.2299760277312064E-2</v>
      </c>
      <c r="C17" s="12">
        <f t="shared" ref="C17:D17" si="0">((C11/C8)^(1/3)-1)</f>
        <v>4.739845922914343E-2</v>
      </c>
      <c r="D17" s="12">
        <f t="shared" si="0"/>
        <v>2.4551212792051302E-2</v>
      </c>
    </row>
    <row r="18" spans="1:4" ht="15.6" x14ac:dyDescent="0.3">
      <c r="A18" s="11" t="s">
        <v>707</v>
      </c>
      <c r="B18" s="12">
        <f>((B13/B8)^(1/5)-1)</f>
        <v>2.7158005537805563E-2</v>
      </c>
      <c r="C18" s="12">
        <f>((C13/C8)^(1/5)-1)</f>
        <v>3.5571720264906626E-2</v>
      </c>
      <c r="D18" s="12">
        <f>((D13/D8)^(1/5)-1)</f>
        <v>8.1912565367152634E-3</v>
      </c>
    </row>
    <row r="19" spans="1:4" ht="15.6" x14ac:dyDescent="0.3">
      <c r="A19" s="11"/>
      <c r="B19" s="12"/>
      <c r="C19" s="12"/>
      <c r="D19" s="12"/>
    </row>
    <row r="20" spans="1:4" x14ac:dyDescent="0.3">
      <c r="A20" t="s">
        <v>234</v>
      </c>
    </row>
  </sheetData>
  <sheetProtection algorithmName="SHA-512" hashValue="NJF6vckIlMmpfOjviMPBtv1d0rgkJHC3lRFxxM5nchgfCb4RBVX0GgxJVCzIxpfav7b5lJlSgEI+tWsJCxZwzw==" saltValue="P7t6o+9njOgitP0CCha86g==" spinCount="100000" sheet="1" objects="1" scenarios="1"/>
  <mergeCells count="5">
    <mergeCell ref="A1:D1"/>
    <mergeCell ref="A2:D2"/>
    <mergeCell ref="A3:D3"/>
    <mergeCell ref="A4:D4"/>
    <mergeCell ref="A5:D5"/>
  </mergeCells>
  <printOptions horizontalCentered="1"/>
  <pageMargins left="0.25" right="0.25" top="0.75" bottom="0.75" header="0.3" footer="0.3"/>
  <pageSetup fitToHeight="10" orientation="portrait" r:id="rId1"/>
  <headerFooter>
    <oddFooter>Page &amp;P</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DF00-DCC3-45E6-A000-003A6327CB1B}">
  <sheetPr>
    <pageSetUpPr fitToPage="1"/>
  </sheetPr>
  <dimension ref="A1:M19"/>
  <sheetViews>
    <sheetView workbookViewId="0">
      <selection activeCell="A2" sqref="A2"/>
    </sheetView>
  </sheetViews>
  <sheetFormatPr defaultRowHeight="14.4" x14ac:dyDescent="0.3"/>
  <cols>
    <col min="1" max="1" width="15.6640625" bestFit="1" customWidth="1"/>
    <col min="2" max="2" width="24.5546875" bestFit="1" customWidth="1"/>
    <col min="3" max="8" width="16.5546875" bestFit="1" customWidth="1"/>
    <col min="9" max="9" width="2.44140625" customWidth="1"/>
    <col min="10" max="10" width="9.88671875" bestFit="1" customWidth="1"/>
    <col min="11" max="13" width="11.5546875" bestFit="1" customWidth="1"/>
  </cols>
  <sheetData>
    <row r="1" spans="1:13" ht="22.95" customHeight="1" x14ac:dyDescent="0.4">
      <c r="A1" s="162" t="s">
        <v>1226</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166</v>
      </c>
      <c r="B3" s="162"/>
      <c r="C3" s="162"/>
      <c r="D3" s="162"/>
      <c r="E3" s="162"/>
      <c r="F3" s="162"/>
      <c r="G3" s="162"/>
      <c r="H3" s="162"/>
      <c r="I3" s="162"/>
      <c r="J3" s="162"/>
      <c r="K3" s="162"/>
      <c r="L3" s="162"/>
      <c r="M3" s="162"/>
    </row>
    <row r="4" spans="1:13" ht="22.95" customHeight="1" x14ac:dyDescent="0.4">
      <c r="A4" s="162" t="s">
        <v>192</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6" spans="1:13" ht="15.6" x14ac:dyDescent="0.3">
      <c r="A6" s="9"/>
      <c r="B6" s="9"/>
      <c r="C6" s="9"/>
      <c r="D6" s="9"/>
      <c r="E6" s="9"/>
      <c r="F6" s="9"/>
      <c r="G6" s="9"/>
      <c r="H6" s="9"/>
      <c r="I6" s="9"/>
      <c r="J6" s="9"/>
      <c r="K6" s="9"/>
      <c r="L6" s="9"/>
    </row>
    <row r="7" spans="1:13" ht="15.6" x14ac:dyDescent="0.3">
      <c r="A7" s="9"/>
      <c r="B7" s="9"/>
      <c r="C7" s="227" t="s">
        <v>193</v>
      </c>
      <c r="D7" s="228"/>
      <c r="E7" s="228"/>
      <c r="F7" s="228"/>
      <c r="G7" s="228"/>
      <c r="H7" s="229"/>
      <c r="I7" s="9"/>
      <c r="J7" s="148" t="s">
        <v>709</v>
      </c>
      <c r="K7" s="149" t="s">
        <v>710</v>
      </c>
      <c r="L7" s="149" t="s">
        <v>711</v>
      </c>
      <c r="M7" s="149" t="s">
        <v>712</v>
      </c>
    </row>
    <row r="8" spans="1:13" ht="15.6" x14ac:dyDescent="0.3">
      <c r="A8" s="146" t="s">
        <v>194</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63" t="s">
        <v>198</v>
      </c>
      <c r="B9" s="18" t="s">
        <v>201</v>
      </c>
      <c r="C9" s="19">
        <v>5102</v>
      </c>
      <c r="D9" s="19">
        <v>5148</v>
      </c>
      <c r="E9" s="19">
        <v>5207</v>
      </c>
      <c r="F9" s="19">
        <v>5261</v>
      </c>
      <c r="G9" s="19">
        <v>5354</v>
      </c>
      <c r="H9" s="19">
        <v>5410</v>
      </c>
      <c r="I9" s="20"/>
      <c r="J9" s="21">
        <f>H9/H$15</f>
        <v>0.35294885177453028</v>
      </c>
      <c r="K9" s="21">
        <f>(H9-G9)/G9</f>
        <v>1.0459469555472544E-2</v>
      </c>
      <c r="L9" s="21">
        <f>((F9/C9)^(1/3)-1)</f>
        <v>1.0282001219411363E-2</v>
      </c>
      <c r="M9" s="21">
        <f>((H9/C9)^(1/5)-1)</f>
        <v>1.1792281768167934E-2</v>
      </c>
    </row>
    <row r="10" spans="1:13" ht="15.6" x14ac:dyDescent="0.3">
      <c r="A10" s="164"/>
      <c r="B10" s="18" t="s">
        <v>183</v>
      </c>
      <c r="C10" s="22">
        <v>398472303.14000368</v>
      </c>
      <c r="D10" s="22">
        <v>410556185.45001048</v>
      </c>
      <c r="E10" s="22">
        <v>436636418.75000197</v>
      </c>
      <c r="F10" s="22">
        <v>450451318.50000095</v>
      </c>
      <c r="G10" s="22">
        <v>432054164.92000008</v>
      </c>
      <c r="H10" s="22">
        <v>457516166.90000165</v>
      </c>
      <c r="I10" s="20"/>
      <c r="J10" s="21">
        <f>H10/H$16</f>
        <v>0.37311922752393772</v>
      </c>
      <c r="K10" s="21">
        <f t="shared" ref="K10:K17" si="0">(H10-G10)/G10</f>
        <v>5.893243034635752E-2</v>
      </c>
      <c r="L10" s="21">
        <f t="shared" ref="L10:L17" si="1">((F10/C10)^(1/3)-1)</f>
        <v>4.1717374003571006E-2</v>
      </c>
      <c r="M10" s="21">
        <f t="shared" ref="M10:M17" si="2">((H10/C10)^(1/5)-1)</f>
        <v>2.802022987865338E-2</v>
      </c>
    </row>
    <row r="11" spans="1:13" ht="15.6" x14ac:dyDescent="0.3">
      <c r="A11" s="164"/>
      <c r="B11" s="18" t="s">
        <v>184</v>
      </c>
      <c r="C11" s="22">
        <v>78101.196225010528</v>
      </c>
      <c r="D11" s="22">
        <v>79750.618774283314</v>
      </c>
      <c r="E11" s="22">
        <v>83855.659448819279</v>
      </c>
      <c r="F11" s="22">
        <v>85620.855065577067</v>
      </c>
      <c r="G11" s="22">
        <v>80697.453290997393</v>
      </c>
      <c r="H11" s="22">
        <v>84568.607560074248</v>
      </c>
      <c r="I11" s="20"/>
      <c r="J11" s="21"/>
      <c r="K11" s="21">
        <f t="shared" si="0"/>
        <v>4.7971207407467471E-2</v>
      </c>
      <c r="L11" s="21">
        <f t="shared" si="1"/>
        <v>3.1115443753543026E-2</v>
      </c>
      <c r="M11" s="21">
        <f t="shared" si="2"/>
        <v>1.6038813897775395E-2</v>
      </c>
    </row>
    <row r="12" spans="1:13" ht="15.6" x14ac:dyDescent="0.3">
      <c r="A12" s="163" t="s">
        <v>199</v>
      </c>
      <c r="B12" s="18" t="s">
        <v>201</v>
      </c>
      <c r="C12" s="19">
        <v>8304</v>
      </c>
      <c r="D12" s="19">
        <v>8578</v>
      </c>
      <c r="E12" s="19">
        <v>8786</v>
      </c>
      <c r="F12" s="19">
        <v>9062</v>
      </c>
      <c r="G12" s="19">
        <v>9500</v>
      </c>
      <c r="H12" s="19">
        <v>9918</v>
      </c>
      <c r="I12" s="20"/>
      <c r="J12" s="21">
        <f>H12/H$15</f>
        <v>0.64705114822546972</v>
      </c>
      <c r="K12" s="21">
        <f t="shared" si="0"/>
        <v>4.3999999999999997E-2</v>
      </c>
      <c r="L12" s="21">
        <f t="shared" si="1"/>
        <v>2.9545565773856142E-2</v>
      </c>
      <c r="M12" s="21">
        <f t="shared" si="2"/>
        <v>3.6161264387034375E-2</v>
      </c>
    </row>
    <row r="13" spans="1:13" ht="15.6" x14ac:dyDescent="0.3">
      <c r="A13" s="164"/>
      <c r="B13" s="18" t="s">
        <v>183</v>
      </c>
      <c r="C13" s="22">
        <v>631102498.93002558</v>
      </c>
      <c r="D13" s="22">
        <v>657498180.98000968</v>
      </c>
      <c r="E13" s="22">
        <v>718312419.94000483</v>
      </c>
      <c r="F13" s="22">
        <v>732573068.05000007</v>
      </c>
      <c r="G13" s="22">
        <v>713851112.17999697</v>
      </c>
      <c r="H13" s="22">
        <v>768676784.71000183</v>
      </c>
      <c r="I13" s="20"/>
      <c r="J13" s="21">
        <f>H13/H$16</f>
        <v>0.62688077247610596</v>
      </c>
      <c r="K13" s="21">
        <f t="shared" si="0"/>
        <v>7.6802671585921148E-2</v>
      </c>
      <c r="L13" s="21">
        <f t="shared" si="1"/>
        <v>5.0953940447939106E-2</v>
      </c>
      <c r="M13" s="21">
        <f t="shared" si="2"/>
        <v>4.0228559119467322E-2</v>
      </c>
    </row>
    <row r="14" spans="1:13" ht="15.6" x14ac:dyDescent="0.3">
      <c r="A14" s="164"/>
      <c r="B14" s="18" t="s">
        <v>184</v>
      </c>
      <c r="C14" s="22">
        <v>75999.81923531137</v>
      </c>
      <c r="D14" s="22">
        <v>76649.356607601963</v>
      </c>
      <c r="E14" s="22">
        <v>81756.478481675935</v>
      </c>
      <c r="F14" s="22">
        <v>80840.109032222477</v>
      </c>
      <c r="G14" s="22">
        <v>75142.222334736522</v>
      </c>
      <c r="H14" s="22">
        <v>77503.204749949771</v>
      </c>
      <c r="I14" s="20"/>
      <c r="J14" s="21"/>
      <c r="K14" s="21">
        <f t="shared" si="0"/>
        <v>3.1420183511418745E-2</v>
      </c>
      <c r="L14" s="21">
        <f t="shared" si="1"/>
        <v>2.0794004059442761E-2</v>
      </c>
      <c r="M14" s="21">
        <f t="shared" si="2"/>
        <v>3.9253491442177157E-3</v>
      </c>
    </row>
    <row r="15" spans="1:13" ht="15.6" x14ac:dyDescent="0.3">
      <c r="A15" s="165" t="s">
        <v>200</v>
      </c>
      <c r="B15" s="23" t="s">
        <v>201</v>
      </c>
      <c r="C15" s="24">
        <v>13406</v>
      </c>
      <c r="D15" s="24">
        <v>13726</v>
      </c>
      <c r="E15" s="24">
        <v>13993</v>
      </c>
      <c r="F15" s="24">
        <v>14323</v>
      </c>
      <c r="G15" s="24">
        <v>14854</v>
      </c>
      <c r="H15" s="24">
        <v>15328</v>
      </c>
      <c r="I15" s="20"/>
      <c r="J15" s="25"/>
      <c r="K15" s="26">
        <f t="shared" si="0"/>
        <v>3.1910596472330688E-2</v>
      </c>
      <c r="L15" s="26">
        <f t="shared" si="1"/>
        <v>2.2299760277312064E-2</v>
      </c>
      <c r="M15" s="26">
        <f t="shared" si="2"/>
        <v>2.7158005537805563E-2</v>
      </c>
    </row>
    <row r="16" spans="1:13" ht="15.6" x14ac:dyDescent="0.3">
      <c r="A16" s="166"/>
      <c r="B16" s="23" t="s">
        <v>183</v>
      </c>
      <c r="C16" s="27">
        <v>1029574802.0700839</v>
      </c>
      <c r="D16" s="27">
        <v>1068054366.4300137</v>
      </c>
      <c r="E16" s="27">
        <v>1154948838.6900015</v>
      </c>
      <c r="F16" s="27">
        <v>1183024386.5499854</v>
      </c>
      <c r="G16" s="27">
        <v>1145905277.0999992</v>
      </c>
      <c r="H16" s="27">
        <v>1226192951.6099498</v>
      </c>
      <c r="I16" s="20"/>
      <c r="J16" s="25"/>
      <c r="K16" s="26">
        <f t="shared" si="0"/>
        <v>7.0064844027194595E-2</v>
      </c>
      <c r="L16" s="26">
        <f t="shared" si="1"/>
        <v>4.7398459229138545E-2</v>
      </c>
      <c r="M16" s="26">
        <f t="shared" si="2"/>
        <v>3.5571720264902407E-2</v>
      </c>
    </row>
    <row r="17" spans="1:13" ht="15.6" x14ac:dyDescent="0.3">
      <c r="A17" s="166"/>
      <c r="B17" s="23" t="s">
        <v>184</v>
      </c>
      <c r="C17" s="27">
        <v>76799.552593621062</v>
      </c>
      <c r="D17" s="27">
        <v>77812.499375638465</v>
      </c>
      <c r="E17" s="27">
        <v>82537.614427928362</v>
      </c>
      <c r="F17" s="27">
        <v>82596.131156181349</v>
      </c>
      <c r="G17" s="27">
        <v>77144.558846102009</v>
      </c>
      <c r="H17" s="27">
        <v>79996.930559104236</v>
      </c>
      <c r="I17" s="20"/>
      <c r="J17" s="25"/>
      <c r="K17" s="26">
        <f t="shared" si="0"/>
        <v>3.6974373250257465E-2</v>
      </c>
      <c r="L17" s="26">
        <f t="shared" si="1"/>
        <v>2.4551212792046417E-2</v>
      </c>
      <c r="M17" s="26">
        <f t="shared" si="2"/>
        <v>8.1912565367112666E-3</v>
      </c>
    </row>
    <row r="19" spans="1:13" x14ac:dyDescent="0.3">
      <c r="A19" t="s">
        <v>627</v>
      </c>
    </row>
  </sheetData>
  <sheetProtection algorithmName="SHA-512" hashValue="aP+b1WfGA5Cqybk19cItPwRtFCN7sKVoVyshjHTbvS39cL6k3bbH9NykCz3tBd1lyFbw7NlzeDQHFJC2TUeYMg==" saltValue="ZPWb0SmX+wA33En4bdZtuA==" spinCount="100000" sheet="1" objects="1" scenarios="1"/>
  <mergeCells count="9">
    <mergeCell ref="A9:A11"/>
    <mergeCell ref="A12:A14"/>
    <mergeCell ref="A15:A17"/>
    <mergeCell ref="A1:M1"/>
    <mergeCell ref="A2:M2"/>
    <mergeCell ref="A3:M3"/>
    <mergeCell ref="A4:M4"/>
    <mergeCell ref="A5:M5"/>
    <mergeCell ref="C7:H7"/>
  </mergeCells>
  <printOptions horizontalCentered="1"/>
  <pageMargins left="0.25" right="0.25" top="0.75" bottom="0.75" header="0.3" footer="0.3"/>
  <pageSetup scale="71" fitToHeight="10" orientation="landscape" r:id="rId1"/>
  <headerFooter>
    <oddFooter>Page &amp;P</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FE593-DF5E-4B05-9675-159694F2D30C}">
  <sheetPr>
    <pageSetUpPr fitToPage="1"/>
  </sheetPr>
  <dimension ref="A1:M25"/>
  <sheetViews>
    <sheetView workbookViewId="0">
      <selection activeCell="A2" sqref="A2"/>
    </sheetView>
  </sheetViews>
  <sheetFormatPr defaultRowHeight="14.4" x14ac:dyDescent="0.3"/>
  <cols>
    <col min="1" max="1" width="20.33203125" bestFit="1" customWidth="1"/>
    <col min="2" max="2" width="24.5546875"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1225</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166</v>
      </c>
      <c r="B3" s="162"/>
      <c r="C3" s="162"/>
      <c r="D3" s="162"/>
      <c r="E3" s="162"/>
      <c r="F3" s="162"/>
      <c r="G3" s="162"/>
      <c r="H3" s="162"/>
      <c r="I3" s="162"/>
      <c r="J3" s="162"/>
      <c r="K3" s="162"/>
      <c r="L3" s="162"/>
      <c r="M3" s="162"/>
    </row>
    <row r="4" spans="1:13" ht="22.95" customHeight="1" x14ac:dyDescent="0.4">
      <c r="A4" s="162" t="s">
        <v>204</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7" spans="1:13" ht="15.6" x14ac:dyDescent="0.3">
      <c r="A7" s="28"/>
      <c r="B7" s="28"/>
      <c r="C7" s="230" t="s">
        <v>181</v>
      </c>
      <c r="D7" s="231"/>
      <c r="E7" s="231"/>
      <c r="F7" s="231"/>
      <c r="G7" s="231"/>
      <c r="H7" s="232"/>
      <c r="J7" s="148" t="s">
        <v>709</v>
      </c>
      <c r="K7" s="149" t="s">
        <v>710</v>
      </c>
      <c r="L7" s="149" t="s">
        <v>711</v>
      </c>
      <c r="M7" s="149" t="s">
        <v>712</v>
      </c>
    </row>
    <row r="8" spans="1:13" ht="15.6" x14ac:dyDescent="0.3">
      <c r="A8" s="146" t="s">
        <v>205</v>
      </c>
      <c r="B8" s="146" t="s">
        <v>195</v>
      </c>
      <c r="C8" s="147" t="s">
        <v>186</v>
      </c>
      <c r="D8" s="147" t="s">
        <v>187</v>
      </c>
      <c r="E8" s="147" t="s">
        <v>188</v>
      </c>
      <c r="F8" s="147" t="s">
        <v>189</v>
      </c>
      <c r="G8" s="147" t="s">
        <v>682</v>
      </c>
      <c r="H8" s="147" t="s">
        <v>709</v>
      </c>
      <c r="J8" s="150" t="s">
        <v>196</v>
      </c>
      <c r="K8" s="150" t="s">
        <v>197</v>
      </c>
      <c r="L8" s="150" t="s">
        <v>685</v>
      </c>
      <c r="M8" s="150" t="s">
        <v>685</v>
      </c>
    </row>
    <row r="9" spans="1:13" ht="15" x14ac:dyDescent="0.3">
      <c r="A9" s="168" t="s">
        <v>206</v>
      </c>
      <c r="B9" s="18" t="s">
        <v>201</v>
      </c>
      <c r="C9" s="19">
        <v>2752</v>
      </c>
      <c r="D9" s="19">
        <v>2843</v>
      </c>
      <c r="E9" s="19">
        <v>2864</v>
      </c>
      <c r="F9" s="19">
        <v>2878</v>
      </c>
      <c r="G9" s="19">
        <v>3180</v>
      </c>
      <c r="H9" s="19">
        <v>3366</v>
      </c>
      <c r="I9" s="29"/>
      <c r="J9" s="21">
        <f>H9/H$21</f>
        <v>0.21959812108559498</v>
      </c>
      <c r="K9" s="21">
        <f>(H9-G9)/G9</f>
        <v>5.849056603773585E-2</v>
      </c>
      <c r="L9" s="21">
        <f>((F9/C9)^(1/3)-1)</f>
        <v>1.5034460143802608E-2</v>
      </c>
      <c r="M9" s="21">
        <f>((H9/C9)^(1/5)-1)</f>
        <v>4.1101653935389226E-2</v>
      </c>
    </row>
    <row r="10" spans="1:13" ht="15" x14ac:dyDescent="0.3">
      <c r="A10" s="169"/>
      <c r="B10" s="18" t="s">
        <v>183</v>
      </c>
      <c r="C10" s="22">
        <v>62554696.609999835</v>
      </c>
      <c r="D10" s="22">
        <v>66498948.310000658</v>
      </c>
      <c r="E10" s="22">
        <v>77140101.939999953</v>
      </c>
      <c r="F10" s="22">
        <v>74067206.220000058</v>
      </c>
      <c r="G10" s="22">
        <v>71716057.700000048</v>
      </c>
      <c r="H10" s="22">
        <v>75438212.599999681</v>
      </c>
      <c r="I10" s="29"/>
      <c r="J10" s="21">
        <f>H10/H$22</f>
        <v>6.1522301609180957E-2</v>
      </c>
      <c r="K10" s="21">
        <f t="shared" ref="K10:K23" si="0">(H10-G10)/G10</f>
        <v>5.1901275939762521E-2</v>
      </c>
      <c r="L10" s="21">
        <f t="shared" ref="L10:L23" si="1">((F10/C10)^(1/3)-1)</f>
        <v>5.7926137643788733E-2</v>
      </c>
      <c r="M10" s="21">
        <f t="shared" ref="M10:M23" si="2">((H10/C10)^(1/5)-1)</f>
        <v>3.8164785518284283E-2</v>
      </c>
    </row>
    <row r="11" spans="1:13" ht="15" x14ac:dyDescent="0.3">
      <c r="A11" s="169"/>
      <c r="B11" s="18" t="s">
        <v>184</v>
      </c>
      <c r="C11" s="22">
        <v>22730.631035610404</v>
      </c>
      <c r="D11" s="22">
        <v>23390.414460077616</v>
      </c>
      <c r="E11" s="22">
        <v>26934.393135474846</v>
      </c>
      <c r="F11" s="22">
        <v>25735.651917998632</v>
      </c>
      <c r="G11" s="22">
        <v>22552.219402515737</v>
      </c>
      <c r="H11" s="22">
        <v>22411.827866904241</v>
      </c>
      <c r="I11" s="29"/>
      <c r="J11" s="21"/>
      <c r="K11" s="21">
        <f t="shared" si="0"/>
        <v>-6.2251760283883583E-3</v>
      </c>
      <c r="L11" s="21">
        <f t="shared" si="1"/>
        <v>4.2256375703648041E-2</v>
      </c>
      <c r="M11" s="21">
        <f t="shared" si="2"/>
        <v>-2.8209237839588175E-3</v>
      </c>
    </row>
    <row r="12" spans="1:13" ht="15" x14ac:dyDescent="0.3">
      <c r="A12" s="168" t="s">
        <v>207</v>
      </c>
      <c r="B12" s="18" t="s">
        <v>201</v>
      </c>
      <c r="C12" s="19">
        <v>5794</v>
      </c>
      <c r="D12" s="19">
        <v>6056</v>
      </c>
      <c r="E12" s="19">
        <v>6241</v>
      </c>
      <c r="F12" s="19">
        <v>6568</v>
      </c>
      <c r="G12" s="19">
        <v>6864</v>
      </c>
      <c r="H12" s="19">
        <v>7184</v>
      </c>
      <c r="I12" s="29"/>
      <c r="J12" s="21">
        <f>H12/H$21</f>
        <v>0.46868475991649267</v>
      </c>
      <c r="K12" s="21">
        <f t="shared" si="0"/>
        <v>4.6620046620046623E-2</v>
      </c>
      <c r="L12" s="21">
        <f t="shared" si="1"/>
        <v>4.2681219182814756E-2</v>
      </c>
      <c r="M12" s="21">
        <f t="shared" si="2"/>
        <v>4.3944874987784877E-2</v>
      </c>
    </row>
    <row r="13" spans="1:13" ht="15" x14ac:dyDescent="0.3">
      <c r="A13" s="169"/>
      <c r="B13" s="18" t="s">
        <v>183</v>
      </c>
      <c r="C13" s="22">
        <v>367446644.88000572</v>
      </c>
      <c r="D13" s="22">
        <v>387228408.96001303</v>
      </c>
      <c r="E13" s="22">
        <v>436918024.52000141</v>
      </c>
      <c r="F13" s="22">
        <v>451579782.76000315</v>
      </c>
      <c r="G13" s="22">
        <v>434768780.95999908</v>
      </c>
      <c r="H13" s="22">
        <v>481057361.85000277</v>
      </c>
      <c r="I13" s="29"/>
      <c r="J13" s="21">
        <f>H13/H$22</f>
        <v>0.39231783319125058</v>
      </c>
      <c r="K13" s="21">
        <f t="shared" si="0"/>
        <v>0.10646712210521496</v>
      </c>
      <c r="L13" s="21">
        <f t="shared" si="1"/>
        <v>7.1141225922309426E-2</v>
      </c>
      <c r="M13" s="21">
        <f t="shared" si="2"/>
        <v>5.5359723399237337E-2</v>
      </c>
    </row>
    <row r="14" spans="1:13" ht="15" x14ac:dyDescent="0.3">
      <c r="A14" s="169"/>
      <c r="B14" s="18" t="s">
        <v>184</v>
      </c>
      <c r="C14" s="22">
        <v>63418.475125993391</v>
      </c>
      <c r="D14" s="22">
        <v>63941.282853370714</v>
      </c>
      <c r="E14" s="22">
        <v>70007.695004005989</v>
      </c>
      <c r="F14" s="22">
        <v>68754.534524970033</v>
      </c>
      <c r="G14" s="22">
        <v>63340.44011654998</v>
      </c>
      <c r="H14" s="22">
        <v>66962.327651726446</v>
      </c>
      <c r="I14" s="29"/>
      <c r="J14" s="21"/>
      <c r="K14" s="21">
        <f t="shared" si="0"/>
        <v>5.7181281476920406E-2</v>
      </c>
      <c r="L14" s="21">
        <f t="shared" si="1"/>
        <v>2.7295021926068364E-2</v>
      </c>
      <c r="M14" s="21">
        <f t="shared" si="2"/>
        <v>1.0934340198361703E-2</v>
      </c>
    </row>
    <row r="15" spans="1:13" ht="15" x14ac:dyDescent="0.3">
      <c r="A15" s="168" t="s">
        <v>208</v>
      </c>
      <c r="B15" s="18" t="s">
        <v>201</v>
      </c>
      <c r="C15" s="19">
        <v>3837</v>
      </c>
      <c r="D15" s="19">
        <v>3766</v>
      </c>
      <c r="E15" s="19">
        <v>3715</v>
      </c>
      <c r="F15" s="19">
        <v>3652</v>
      </c>
      <c r="G15" s="19">
        <v>3538</v>
      </c>
      <c r="H15" s="19">
        <v>3485</v>
      </c>
      <c r="I15" s="29"/>
      <c r="J15" s="21">
        <f>H15/H$21</f>
        <v>0.2273616910229645</v>
      </c>
      <c r="K15" s="21">
        <f t="shared" si="0"/>
        <v>-1.4980214810627474E-2</v>
      </c>
      <c r="L15" s="21">
        <f t="shared" si="1"/>
        <v>-1.6337028768660167E-2</v>
      </c>
      <c r="M15" s="21">
        <f t="shared" si="2"/>
        <v>-1.9060559178512348E-2</v>
      </c>
    </row>
    <row r="16" spans="1:13" ht="15" x14ac:dyDescent="0.3">
      <c r="A16" s="169"/>
      <c r="B16" s="18" t="s">
        <v>183</v>
      </c>
      <c r="C16" s="22">
        <v>405414911.2800023</v>
      </c>
      <c r="D16" s="22">
        <v>402852908.67000443</v>
      </c>
      <c r="E16" s="22">
        <v>408995118.01000255</v>
      </c>
      <c r="F16" s="22">
        <v>410226441.77000183</v>
      </c>
      <c r="G16" s="22">
        <v>385522423.92000049</v>
      </c>
      <c r="H16" s="22">
        <v>395240308.82000172</v>
      </c>
      <c r="I16" s="29"/>
      <c r="J16" s="21">
        <f>H16/H$22</f>
        <v>0.32233125161995252</v>
      </c>
      <c r="K16" s="21">
        <f t="shared" si="0"/>
        <v>2.5207054887208792E-2</v>
      </c>
      <c r="L16" s="21">
        <f t="shared" si="1"/>
        <v>3.9405065435613729E-3</v>
      </c>
      <c r="M16" s="21">
        <f t="shared" si="2"/>
        <v>-5.0705129915529223E-3</v>
      </c>
    </row>
    <row r="17" spans="1:13" ht="15" x14ac:dyDescent="0.3">
      <c r="A17" s="169"/>
      <c r="B17" s="18" t="s">
        <v>184</v>
      </c>
      <c r="C17" s="22">
        <v>105659.34617670115</v>
      </c>
      <c r="D17" s="22">
        <v>106971.03257302295</v>
      </c>
      <c r="E17" s="22">
        <v>110092.89852220795</v>
      </c>
      <c r="F17" s="22">
        <v>112329.25568729514</v>
      </c>
      <c r="G17" s="22">
        <v>108966.20235161122</v>
      </c>
      <c r="H17" s="22">
        <v>113411.85331994311</v>
      </c>
      <c r="I17" s="29"/>
      <c r="J17" s="30"/>
      <c r="K17" s="21">
        <f t="shared" si="0"/>
        <v>4.0798439079180703E-2</v>
      </c>
      <c r="L17" s="21">
        <f t="shared" si="1"/>
        <v>2.0614311919090023E-2</v>
      </c>
      <c r="M17" s="21">
        <f t="shared" si="2"/>
        <v>1.4261885703406474E-2</v>
      </c>
    </row>
    <row r="18" spans="1:13" ht="15" x14ac:dyDescent="0.3">
      <c r="A18" s="168" t="s">
        <v>209</v>
      </c>
      <c r="B18" s="18" t="s">
        <v>201</v>
      </c>
      <c r="C18" s="19">
        <v>1620</v>
      </c>
      <c r="D18" s="19">
        <v>1702</v>
      </c>
      <c r="E18" s="19">
        <v>1781</v>
      </c>
      <c r="F18" s="19">
        <v>1875</v>
      </c>
      <c r="G18" s="19">
        <v>1908</v>
      </c>
      <c r="H18" s="19">
        <v>1976</v>
      </c>
      <c r="I18" s="29"/>
      <c r="J18" s="21">
        <f>H18/H$21</f>
        <v>0.12891440501043841</v>
      </c>
      <c r="K18" s="21">
        <f t="shared" si="0"/>
        <v>3.5639412997903561E-2</v>
      </c>
      <c r="L18" s="21">
        <f t="shared" si="1"/>
        <v>4.9934208245727696E-2</v>
      </c>
      <c r="M18" s="21">
        <f t="shared" si="2"/>
        <v>4.052947067024526E-2</v>
      </c>
    </row>
    <row r="19" spans="1:13" ht="15" x14ac:dyDescent="0.3">
      <c r="A19" s="169"/>
      <c r="B19" s="18" t="s">
        <v>183</v>
      </c>
      <c r="C19" s="22">
        <v>194158549.30000049</v>
      </c>
      <c r="D19" s="22">
        <v>211474100.49000061</v>
      </c>
      <c r="E19" s="22">
        <v>231895594.22000045</v>
      </c>
      <c r="F19" s="22">
        <v>247150955.80000019</v>
      </c>
      <c r="G19" s="22">
        <v>253898014.52000055</v>
      </c>
      <c r="H19" s="22">
        <v>274457068.3400017</v>
      </c>
      <c r="I19" s="29"/>
      <c r="J19" s="21">
        <f>H19/H$22</f>
        <v>0.22382861357965481</v>
      </c>
      <c r="K19" s="21">
        <f t="shared" si="0"/>
        <v>8.0973669128009809E-2</v>
      </c>
      <c r="L19" s="21">
        <f t="shared" si="1"/>
        <v>8.3765342387837061E-2</v>
      </c>
      <c r="M19" s="21">
        <f t="shared" si="2"/>
        <v>7.1676186195985814E-2</v>
      </c>
    </row>
    <row r="20" spans="1:13" ht="15" x14ac:dyDescent="0.3">
      <c r="A20" s="169"/>
      <c r="B20" s="18" t="s">
        <v>184</v>
      </c>
      <c r="C20" s="22">
        <v>119850.956358025</v>
      </c>
      <c r="D20" s="22">
        <v>124250.35281433642</v>
      </c>
      <c r="E20" s="22">
        <v>130205.27468837757</v>
      </c>
      <c r="F20" s="22">
        <v>131813.84309333345</v>
      </c>
      <c r="G20" s="22">
        <v>133070.23821802964</v>
      </c>
      <c r="H20" s="22">
        <v>138895.27750000087</v>
      </c>
      <c r="I20" s="29"/>
      <c r="J20" s="30"/>
      <c r="K20" s="21">
        <f t="shared" si="0"/>
        <v>4.3774170392835418E-2</v>
      </c>
      <c r="L20" s="21">
        <f t="shared" si="1"/>
        <v>3.2222146755877201E-2</v>
      </c>
      <c r="M20" s="21">
        <f t="shared" si="2"/>
        <v>2.9933525578740072E-2</v>
      </c>
    </row>
    <row r="21" spans="1:13" s="33" customFormat="1" ht="15.6" x14ac:dyDescent="0.3">
      <c r="A21" s="170" t="s">
        <v>210</v>
      </c>
      <c r="B21" s="23" t="s">
        <v>201</v>
      </c>
      <c r="C21" s="24">
        <v>13406</v>
      </c>
      <c r="D21" s="24">
        <v>13726</v>
      </c>
      <c r="E21" s="24">
        <v>13993</v>
      </c>
      <c r="F21" s="24">
        <v>14323</v>
      </c>
      <c r="G21" s="24">
        <v>14854</v>
      </c>
      <c r="H21" s="24">
        <v>15328</v>
      </c>
      <c r="I21" s="31"/>
      <c r="J21" s="32"/>
      <c r="K21" s="26">
        <f t="shared" si="0"/>
        <v>3.1910596472330688E-2</v>
      </c>
      <c r="L21" s="26">
        <f t="shared" si="1"/>
        <v>2.2299760277312064E-2</v>
      </c>
      <c r="M21" s="26">
        <f t="shared" si="2"/>
        <v>2.7158005537805563E-2</v>
      </c>
    </row>
    <row r="22" spans="1:13" s="33" customFormat="1" ht="15.6" x14ac:dyDescent="0.3">
      <c r="A22" s="171"/>
      <c r="B22" s="23" t="s">
        <v>183</v>
      </c>
      <c r="C22" s="27">
        <v>1029574802.0700698</v>
      </c>
      <c r="D22" s="27">
        <v>1068054366.4300348</v>
      </c>
      <c r="E22" s="27">
        <v>1154948838.6900029</v>
      </c>
      <c r="F22" s="27">
        <v>1183024386.5499859</v>
      </c>
      <c r="G22" s="27">
        <v>1145905277.0999985</v>
      </c>
      <c r="H22" s="27">
        <v>1226192951.6099582</v>
      </c>
      <c r="I22" s="31"/>
      <c r="J22" s="32"/>
      <c r="K22" s="26">
        <f t="shared" si="0"/>
        <v>7.0064844027202533E-2</v>
      </c>
      <c r="L22" s="26">
        <f t="shared" si="1"/>
        <v>4.739845922914343E-2</v>
      </c>
      <c r="M22" s="26">
        <f t="shared" si="2"/>
        <v>3.5571720264906626E-2</v>
      </c>
    </row>
    <row r="23" spans="1:13" s="33" customFormat="1" ht="15.6" x14ac:dyDescent="0.3">
      <c r="A23" s="171"/>
      <c r="B23" s="23" t="s">
        <v>184</v>
      </c>
      <c r="C23" s="27">
        <v>76799.552593619999</v>
      </c>
      <c r="D23" s="27">
        <v>77812.499375640007</v>
      </c>
      <c r="E23" s="27">
        <v>82537.614427928464</v>
      </c>
      <c r="F23" s="27">
        <v>82596.131156181378</v>
      </c>
      <c r="G23" s="27">
        <v>77144.558846101951</v>
      </c>
      <c r="H23" s="27">
        <v>79996.930559104789</v>
      </c>
      <c r="I23" s="31"/>
      <c r="J23" s="32"/>
      <c r="K23" s="26">
        <f t="shared" si="0"/>
        <v>3.6974373250265417E-2</v>
      </c>
      <c r="L23" s="26">
        <f t="shared" si="1"/>
        <v>2.4551212792051302E-2</v>
      </c>
      <c r="M23" s="26">
        <f t="shared" si="2"/>
        <v>8.1912565367152634E-3</v>
      </c>
    </row>
    <row r="25" spans="1:13" x14ac:dyDescent="0.3">
      <c r="A25" t="s">
        <v>234</v>
      </c>
    </row>
  </sheetData>
  <sheetProtection algorithmName="SHA-512" hashValue="tG8d17v4pSz/aZ5uCLDJbhqWvk2oe/XlV3na9d6nL1tNMyoEjRhw8qQFRjnPOMBYB9toBeo8pAtdAdmEPMPb+Q==" saltValue="SydjudM8vQR8it05TP4kQA==" spinCount="100000" sheet="1" objects="1" scenarios="1"/>
  <mergeCells count="11">
    <mergeCell ref="A9:A11"/>
    <mergeCell ref="A12:A14"/>
    <mergeCell ref="A15:A17"/>
    <mergeCell ref="A18:A20"/>
    <mergeCell ref="A21:A23"/>
    <mergeCell ref="C7:H7"/>
    <mergeCell ref="A1:M1"/>
    <mergeCell ref="A2:M2"/>
    <mergeCell ref="A3:M3"/>
    <mergeCell ref="A4:M4"/>
    <mergeCell ref="A5:M5"/>
  </mergeCells>
  <printOptions horizontalCentered="1"/>
  <pageMargins left="0.25" right="0.25" top="0.75" bottom="0.75" header="0.3" footer="0.3"/>
  <pageSetup scale="70" fitToHeight="10" orientation="landscape" r:id="rId1"/>
  <headerFooter>
    <oddFooter>Page &amp;P</oddFoot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8B88-4880-4F53-A5AD-C7B08AD8930B}">
  <sheetPr>
    <pageSetUpPr fitToPage="1"/>
  </sheetPr>
  <dimension ref="A1:M46"/>
  <sheetViews>
    <sheetView workbookViewId="0">
      <selection activeCell="A2" sqref="A2"/>
    </sheetView>
  </sheetViews>
  <sheetFormatPr defaultRowHeight="14.4" x14ac:dyDescent="0.3"/>
  <cols>
    <col min="1" max="1" width="29" customWidth="1"/>
    <col min="2" max="2" width="24.5546875" bestFit="1" customWidth="1"/>
    <col min="3" max="8" width="16.5546875" bestFit="1" customWidth="1"/>
    <col min="9" max="9" width="1.6640625" customWidth="1"/>
    <col min="10" max="10" width="9.88671875" bestFit="1" customWidth="1"/>
    <col min="11" max="13" width="11.5546875" bestFit="1" customWidth="1"/>
  </cols>
  <sheetData>
    <row r="1" spans="1:13" ht="22.8" x14ac:dyDescent="0.4">
      <c r="A1" s="162" t="s">
        <v>1224</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166</v>
      </c>
      <c r="B3" s="162"/>
      <c r="C3" s="162"/>
      <c r="D3" s="162"/>
      <c r="E3" s="162"/>
      <c r="F3" s="162"/>
      <c r="G3" s="162"/>
      <c r="H3" s="162"/>
      <c r="I3" s="162"/>
      <c r="J3" s="162"/>
      <c r="K3" s="162"/>
      <c r="L3" s="162"/>
      <c r="M3" s="162"/>
    </row>
    <row r="4" spans="1:13" ht="22.8" x14ac:dyDescent="0.4">
      <c r="A4" s="162" t="s">
        <v>212</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213</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74" t="s">
        <v>214</v>
      </c>
      <c r="B9" s="18" t="s">
        <v>201</v>
      </c>
      <c r="C9" s="19">
        <v>2818</v>
      </c>
      <c r="D9" s="19">
        <v>3029</v>
      </c>
      <c r="E9" s="19">
        <v>3216</v>
      </c>
      <c r="F9" s="19">
        <v>3506</v>
      </c>
      <c r="G9" s="19">
        <v>3917</v>
      </c>
      <c r="H9" s="19">
        <v>4284</v>
      </c>
      <c r="I9" s="20"/>
      <c r="J9" s="21">
        <f>H9/H$42</f>
        <v>0.2794885177453027</v>
      </c>
      <c r="K9" s="21">
        <f>(H9-G9)/G9</f>
        <v>9.3694153689047738E-2</v>
      </c>
      <c r="L9" s="21">
        <f>((F9/C9)^(1/3)-1)</f>
        <v>7.5532754437410921E-2</v>
      </c>
      <c r="M9" s="21">
        <f>((H9/C9)^(1/5)-1)</f>
        <v>8.7380885950963716E-2</v>
      </c>
    </row>
    <row r="10" spans="1:13" ht="15.6" x14ac:dyDescent="0.3">
      <c r="A10" s="175"/>
      <c r="B10" s="18" t="s">
        <v>183</v>
      </c>
      <c r="C10" s="22">
        <v>173874282.48999476</v>
      </c>
      <c r="D10" s="22">
        <v>186071082.9199976</v>
      </c>
      <c r="E10" s="22">
        <v>215713287.58999971</v>
      </c>
      <c r="F10" s="22">
        <v>226055526.00000006</v>
      </c>
      <c r="G10" s="22">
        <v>229790205.53000003</v>
      </c>
      <c r="H10" s="22">
        <v>260941687.93000174</v>
      </c>
      <c r="I10" s="20"/>
      <c r="J10" s="21">
        <f>H10/H$43</f>
        <v>0.21280638384635334</v>
      </c>
      <c r="K10" s="21">
        <f t="shared" ref="K10:K44" si="0">(H10-G10)/G10</f>
        <v>0.13556488331672933</v>
      </c>
      <c r="L10" s="21">
        <f t="shared" ref="L10:L44" si="1">((F10/C10)^(1/3)-1)</f>
        <v>9.1423395647041383E-2</v>
      </c>
      <c r="M10" s="21">
        <f t="shared" ref="M10:M44" si="2">((H10/C10)^(1/5)-1)</f>
        <v>8.45800790515574E-2</v>
      </c>
    </row>
    <row r="11" spans="1:13" ht="15.6" x14ac:dyDescent="0.3">
      <c r="A11" s="175"/>
      <c r="B11" s="18" t="s">
        <v>184</v>
      </c>
      <c r="C11" s="22">
        <v>61701.306774306162</v>
      </c>
      <c r="D11" s="22">
        <v>61429.872208648929</v>
      </c>
      <c r="E11" s="22">
        <v>67075.027235696427</v>
      </c>
      <c r="F11" s="22">
        <v>64476.761551625801</v>
      </c>
      <c r="G11" s="22">
        <v>58664.846956854744</v>
      </c>
      <c r="H11" s="22">
        <v>60910.758153595176</v>
      </c>
      <c r="I11" s="20"/>
      <c r="J11" s="35"/>
      <c r="K11" s="21">
        <f t="shared" si="0"/>
        <v>3.8283764694591195E-2</v>
      </c>
      <c r="L11" s="21">
        <f t="shared" si="1"/>
        <v>1.4774669710493793E-2</v>
      </c>
      <c r="M11" s="21">
        <f t="shared" si="2"/>
        <v>-2.575736741001311E-3</v>
      </c>
    </row>
    <row r="12" spans="1:13" ht="15.6" x14ac:dyDescent="0.3">
      <c r="A12" s="174" t="s">
        <v>215</v>
      </c>
      <c r="B12" s="18" t="s">
        <v>201</v>
      </c>
      <c r="C12" s="19">
        <v>581</v>
      </c>
      <c r="D12" s="19">
        <v>602</v>
      </c>
      <c r="E12" s="19">
        <v>609</v>
      </c>
      <c r="F12" s="19">
        <v>604</v>
      </c>
      <c r="G12" s="19">
        <v>619</v>
      </c>
      <c r="H12" s="19">
        <v>613</v>
      </c>
      <c r="I12" s="20"/>
      <c r="J12" s="21">
        <f>H12/H$42</f>
        <v>3.9992171189979123E-2</v>
      </c>
      <c r="K12" s="21">
        <f t="shared" si="0"/>
        <v>-9.6930533117932146E-3</v>
      </c>
      <c r="L12" s="21">
        <f t="shared" si="1"/>
        <v>1.302524605856914E-2</v>
      </c>
      <c r="M12" s="21">
        <f t="shared" si="2"/>
        <v>1.0780531456725084E-2</v>
      </c>
    </row>
    <row r="13" spans="1:13" ht="15.6" x14ac:dyDescent="0.3">
      <c r="A13" s="175"/>
      <c r="B13" s="18" t="s">
        <v>183</v>
      </c>
      <c r="C13" s="22">
        <v>40161735.099999793</v>
      </c>
      <c r="D13" s="22">
        <v>41973975.869999938</v>
      </c>
      <c r="E13" s="22">
        <v>45970533.079999961</v>
      </c>
      <c r="F13" s="22">
        <v>46295948.959999956</v>
      </c>
      <c r="G13" s="22">
        <v>44483193.589999966</v>
      </c>
      <c r="H13" s="22">
        <v>46776354.229999937</v>
      </c>
      <c r="I13" s="20"/>
      <c r="J13" s="21">
        <f>H13/H$43</f>
        <v>3.8147629350326839E-2</v>
      </c>
      <c r="K13" s="21">
        <f t="shared" si="0"/>
        <v>5.1551169215410926E-2</v>
      </c>
      <c r="L13" s="21">
        <f t="shared" si="1"/>
        <v>4.8520295168242855E-2</v>
      </c>
      <c r="M13" s="21">
        <f t="shared" si="2"/>
        <v>3.0962290718113072E-2</v>
      </c>
    </row>
    <row r="14" spans="1:13" ht="15.6" x14ac:dyDescent="0.3">
      <c r="A14" s="175"/>
      <c r="B14" s="18" t="s">
        <v>184</v>
      </c>
      <c r="C14" s="22">
        <v>69125.18950086023</v>
      </c>
      <c r="D14" s="22">
        <v>69724.212408637773</v>
      </c>
      <c r="E14" s="22">
        <v>75485.275993431787</v>
      </c>
      <c r="F14" s="22">
        <v>76648.922119205221</v>
      </c>
      <c r="G14" s="22">
        <v>71862.994491114645</v>
      </c>
      <c r="H14" s="22">
        <v>76307.266280587166</v>
      </c>
      <c r="I14" s="20"/>
      <c r="J14" s="35"/>
      <c r="K14" s="21">
        <f t="shared" si="0"/>
        <v>6.1843676581303943E-2</v>
      </c>
      <c r="L14" s="21">
        <f t="shared" si="1"/>
        <v>3.5038661916646285E-2</v>
      </c>
      <c r="M14" s="21">
        <f t="shared" si="2"/>
        <v>1.9966509675747535E-2</v>
      </c>
    </row>
    <row r="15" spans="1:13" ht="15.6" x14ac:dyDescent="0.3">
      <c r="A15" s="174" t="s">
        <v>216</v>
      </c>
      <c r="B15" s="18" t="s">
        <v>201</v>
      </c>
      <c r="C15" s="19">
        <v>140</v>
      </c>
      <c r="D15" s="19">
        <v>150</v>
      </c>
      <c r="E15" s="19">
        <v>160</v>
      </c>
      <c r="F15" s="19">
        <v>157</v>
      </c>
      <c r="G15" s="19">
        <v>167</v>
      </c>
      <c r="H15" s="19">
        <v>180</v>
      </c>
      <c r="I15" s="20"/>
      <c r="J15" s="21">
        <f>H15/H$42</f>
        <v>1.174321503131524E-2</v>
      </c>
      <c r="K15" s="21">
        <f t="shared" si="0"/>
        <v>7.7844311377245512E-2</v>
      </c>
      <c r="L15" s="21">
        <f t="shared" si="1"/>
        <v>3.8940171388236022E-2</v>
      </c>
      <c r="M15" s="21">
        <f t="shared" si="2"/>
        <v>5.1547496797280434E-2</v>
      </c>
    </row>
    <row r="16" spans="1:13" ht="15.6" x14ac:dyDescent="0.3">
      <c r="A16" s="175"/>
      <c r="B16" s="18" t="s">
        <v>183</v>
      </c>
      <c r="C16" s="22">
        <v>6653992.5600000182</v>
      </c>
      <c r="D16" s="22">
        <v>7623998.9700000053</v>
      </c>
      <c r="E16" s="22">
        <v>8316611.9899999984</v>
      </c>
      <c r="F16" s="22">
        <v>8652725.0800000019</v>
      </c>
      <c r="G16" s="22">
        <v>8074851.7400000002</v>
      </c>
      <c r="H16" s="22">
        <v>9119876.2799999956</v>
      </c>
      <c r="I16" s="20"/>
      <c r="J16" s="21">
        <f>H16/H$43</f>
        <v>7.4375539901985616E-3</v>
      </c>
      <c r="K16" s="21">
        <f t="shared" si="0"/>
        <v>0.12941717986267268</v>
      </c>
      <c r="L16" s="21">
        <f t="shared" si="1"/>
        <v>9.1499475710896228E-2</v>
      </c>
      <c r="M16" s="21">
        <f t="shared" si="2"/>
        <v>6.5077786803968474E-2</v>
      </c>
    </row>
    <row r="17" spans="1:13" ht="15.6" x14ac:dyDescent="0.3">
      <c r="A17" s="175"/>
      <c r="B17" s="18" t="s">
        <v>184</v>
      </c>
      <c r="C17" s="22">
        <v>47528.518285714417</v>
      </c>
      <c r="D17" s="22">
        <v>50826.659800000038</v>
      </c>
      <c r="E17" s="22">
        <v>51978.824937499987</v>
      </c>
      <c r="F17" s="22">
        <v>55112.898598726126</v>
      </c>
      <c r="G17" s="22">
        <v>48352.405628742519</v>
      </c>
      <c r="H17" s="22">
        <v>50665.979333333307</v>
      </c>
      <c r="I17" s="20"/>
      <c r="J17" s="35"/>
      <c r="K17" s="21">
        <f t="shared" si="0"/>
        <v>4.78481613170351E-2</v>
      </c>
      <c r="L17" s="21">
        <f t="shared" si="1"/>
        <v>5.0589346499548826E-2</v>
      </c>
      <c r="M17" s="21">
        <f t="shared" si="2"/>
        <v>1.2867026974908491E-2</v>
      </c>
    </row>
    <row r="18" spans="1:13" ht="15.6" x14ac:dyDescent="0.3">
      <c r="A18" s="174" t="s">
        <v>217</v>
      </c>
      <c r="B18" s="18" t="s">
        <v>201</v>
      </c>
      <c r="C18" s="19">
        <v>5122</v>
      </c>
      <c r="D18" s="19">
        <v>5174</v>
      </c>
      <c r="E18" s="19">
        <v>5190</v>
      </c>
      <c r="F18" s="19">
        <v>5178</v>
      </c>
      <c r="G18" s="19">
        <v>5195</v>
      </c>
      <c r="H18" s="19">
        <v>5223</v>
      </c>
      <c r="I18" s="20"/>
      <c r="J18" s="21">
        <f>H18/H$42</f>
        <v>0.34074895615866391</v>
      </c>
      <c r="K18" s="21">
        <f t="shared" si="0"/>
        <v>5.3897978825794036E-3</v>
      </c>
      <c r="L18" s="21">
        <f t="shared" si="1"/>
        <v>3.6312081035159149E-3</v>
      </c>
      <c r="M18" s="21">
        <f t="shared" si="2"/>
        <v>3.9130283172779112E-3</v>
      </c>
    </row>
    <row r="19" spans="1:13" ht="15.6" x14ac:dyDescent="0.3">
      <c r="A19" s="175"/>
      <c r="B19" s="18" t="s">
        <v>183</v>
      </c>
      <c r="C19" s="22">
        <v>354574938.64001781</v>
      </c>
      <c r="D19" s="22">
        <v>373497011.06001937</v>
      </c>
      <c r="E19" s="22">
        <v>408215965.44000137</v>
      </c>
      <c r="F19" s="22">
        <v>427091146.7900002</v>
      </c>
      <c r="G19" s="22">
        <v>411346504.18999904</v>
      </c>
      <c r="H19" s="22">
        <v>437187582.82000101</v>
      </c>
      <c r="I19" s="20"/>
      <c r="J19" s="21">
        <f>H19/H$43</f>
        <v>0.35654060989829173</v>
      </c>
      <c r="K19" s="21">
        <f t="shared" si="0"/>
        <v>6.2820708008414453E-2</v>
      </c>
      <c r="L19" s="21">
        <f t="shared" si="1"/>
        <v>6.398991335879689E-2</v>
      </c>
      <c r="M19" s="21">
        <f t="shared" si="2"/>
        <v>4.2778231314931858E-2</v>
      </c>
    </row>
    <row r="20" spans="1:13" ht="15.6" x14ac:dyDescent="0.3">
      <c r="A20" s="175"/>
      <c r="B20" s="18" t="s">
        <v>184</v>
      </c>
      <c r="C20" s="22">
        <v>69225.876345181139</v>
      </c>
      <c r="D20" s="22">
        <v>72187.284704294434</v>
      </c>
      <c r="E20" s="22">
        <v>78654.328601156332</v>
      </c>
      <c r="F20" s="22">
        <v>82481.874621475508</v>
      </c>
      <c r="G20" s="22">
        <v>79181.232760346305</v>
      </c>
      <c r="H20" s="22">
        <v>83704.304579743635</v>
      </c>
      <c r="I20" s="20"/>
      <c r="J20" s="35"/>
      <c r="K20" s="21">
        <f t="shared" si="0"/>
        <v>5.7123028547523054E-2</v>
      </c>
      <c r="L20" s="21">
        <f t="shared" si="1"/>
        <v>6.0140323226233638E-2</v>
      </c>
      <c r="M20" s="21">
        <f t="shared" si="2"/>
        <v>3.8713715134067073E-2</v>
      </c>
    </row>
    <row r="21" spans="1:13" ht="15.6" x14ac:dyDescent="0.3">
      <c r="A21" s="174" t="s">
        <v>218</v>
      </c>
      <c r="B21" s="18" t="s">
        <v>201</v>
      </c>
      <c r="C21" s="19">
        <v>960</v>
      </c>
      <c r="D21" s="19">
        <v>1014</v>
      </c>
      <c r="E21" s="19">
        <v>1073</v>
      </c>
      <c r="F21" s="19">
        <v>1147</v>
      </c>
      <c r="G21" s="19">
        <v>1237</v>
      </c>
      <c r="H21" s="19">
        <v>1297</v>
      </c>
      <c r="I21" s="20"/>
      <c r="J21" s="21">
        <f>H21/H$42</f>
        <v>8.4616388308977039E-2</v>
      </c>
      <c r="K21" s="21">
        <f t="shared" si="0"/>
        <v>4.8504446240905413E-2</v>
      </c>
      <c r="L21" s="21">
        <f t="shared" si="1"/>
        <v>6.1118928415576645E-2</v>
      </c>
      <c r="M21" s="21">
        <f t="shared" si="2"/>
        <v>6.2022575334480301E-2</v>
      </c>
    </row>
    <row r="22" spans="1:13" ht="15.6" x14ac:dyDescent="0.3">
      <c r="A22" s="175"/>
      <c r="B22" s="18" t="s">
        <v>183</v>
      </c>
      <c r="C22" s="22">
        <v>93296126.630000263</v>
      </c>
      <c r="D22" s="22">
        <v>98776109.590000108</v>
      </c>
      <c r="E22" s="22">
        <v>105884702.56999999</v>
      </c>
      <c r="F22" s="22">
        <v>110774160.23000005</v>
      </c>
      <c r="G22" s="22">
        <v>109789202.23000011</v>
      </c>
      <c r="H22" s="22">
        <v>116891110.58000036</v>
      </c>
      <c r="I22" s="20"/>
      <c r="J22" s="21">
        <f>H22/H$43</f>
        <v>9.5328480257960618E-2</v>
      </c>
      <c r="K22" s="21">
        <f t="shared" si="0"/>
        <v>6.4686765235093743E-2</v>
      </c>
      <c r="L22" s="21">
        <f t="shared" si="1"/>
        <v>5.8908133816318209E-2</v>
      </c>
      <c r="M22" s="21">
        <f t="shared" si="2"/>
        <v>4.6124984102587474E-2</v>
      </c>
    </row>
    <row r="23" spans="1:13" ht="15.6" x14ac:dyDescent="0.3">
      <c r="A23" s="175"/>
      <c r="B23" s="18" t="s">
        <v>184</v>
      </c>
      <c r="C23" s="22">
        <v>97183.465239583602</v>
      </c>
      <c r="D23" s="22">
        <v>97412.336873767359</v>
      </c>
      <c r="E23" s="22">
        <v>98680.990279589925</v>
      </c>
      <c r="F23" s="22">
        <v>96577.297497820444</v>
      </c>
      <c r="G23" s="22">
        <v>88754.407623282226</v>
      </c>
      <c r="H23" s="22">
        <v>90124.21787201261</v>
      </c>
      <c r="I23" s="20"/>
      <c r="J23" s="35"/>
      <c r="K23" s="21">
        <f t="shared" si="0"/>
        <v>1.543371518566761E-2</v>
      </c>
      <c r="L23" s="21">
        <f t="shared" si="1"/>
        <v>-2.0834560010720704E-3</v>
      </c>
      <c r="M23" s="21">
        <f t="shared" si="2"/>
        <v>-1.4969165064015688E-2</v>
      </c>
    </row>
    <row r="24" spans="1:13" ht="15.6" x14ac:dyDescent="0.3">
      <c r="A24" s="174" t="s">
        <v>219</v>
      </c>
      <c r="B24" s="18" t="s">
        <v>201</v>
      </c>
      <c r="C24" s="19">
        <v>609</v>
      </c>
      <c r="D24" s="19">
        <v>608</v>
      </c>
      <c r="E24" s="19">
        <v>610</v>
      </c>
      <c r="F24" s="19">
        <v>612</v>
      </c>
      <c r="G24" s="19">
        <v>596</v>
      </c>
      <c r="H24" s="19">
        <v>595</v>
      </c>
      <c r="I24" s="20"/>
      <c r="J24" s="21">
        <f>H24/H$42</f>
        <v>3.8817849686847601E-2</v>
      </c>
      <c r="K24" s="21">
        <f t="shared" si="0"/>
        <v>-1.6778523489932886E-3</v>
      </c>
      <c r="L24" s="21">
        <f t="shared" si="1"/>
        <v>1.6393471970028717E-3</v>
      </c>
      <c r="M24" s="21">
        <f t="shared" si="2"/>
        <v>-4.6405715528931024E-3</v>
      </c>
    </row>
    <row r="25" spans="1:13" ht="15.6" x14ac:dyDescent="0.3">
      <c r="A25" s="175"/>
      <c r="B25" s="18" t="s">
        <v>183</v>
      </c>
      <c r="C25" s="22">
        <v>74976332.679999992</v>
      </c>
      <c r="D25" s="22">
        <v>76750831.300000027</v>
      </c>
      <c r="E25" s="22">
        <v>80014639.019999996</v>
      </c>
      <c r="F25" s="22">
        <v>81035728.389999986</v>
      </c>
      <c r="G25" s="22">
        <v>79107663.650000066</v>
      </c>
      <c r="H25" s="22">
        <v>82414484.520000175</v>
      </c>
      <c r="I25" s="20"/>
      <c r="J25" s="21">
        <f>H25/H$43</f>
        <v>6.7211676932078412E-2</v>
      </c>
      <c r="K25" s="21">
        <f t="shared" si="0"/>
        <v>4.1801523612562237E-2</v>
      </c>
      <c r="L25" s="21">
        <f t="shared" si="1"/>
        <v>2.6244356951582892E-2</v>
      </c>
      <c r="M25" s="21">
        <f t="shared" si="2"/>
        <v>1.9097815203950042E-2</v>
      </c>
    </row>
    <row r="26" spans="1:13" ht="15.6" x14ac:dyDescent="0.3">
      <c r="A26" s="175"/>
      <c r="B26" s="18" t="s">
        <v>184</v>
      </c>
      <c r="C26" s="22">
        <v>123113.84676518882</v>
      </c>
      <c r="D26" s="22">
        <v>126234.91990131584</v>
      </c>
      <c r="E26" s="22">
        <v>131171.53937704916</v>
      </c>
      <c r="F26" s="22">
        <v>132411.32089869279</v>
      </c>
      <c r="G26" s="22">
        <v>132730.97927852359</v>
      </c>
      <c r="H26" s="22">
        <v>138511.73868907592</v>
      </c>
      <c r="I26" s="20"/>
      <c r="J26" s="35"/>
      <c r="K26" s="21">
        <f t="shared" si="0"/>
        <v>4.3552450543003579E-2</v>
      </c>
      <c r="L26" s="21">
        <f t="shared" si="1"/>
        <v>2.4564739617543019E-2</v>
      </c>
      <c r="M26" s="21">
        <f t="shared" si="2"/>
        <v>2.3849060026364777E-2</v>
      </c>
    </row>
    <row r="27" spans="1:13" ht="15.6" x14ac:dyDescent="0.3">
      <c r="A27" s="174" t="s">
        <v>220</v>
      </c>
      <c r="B27" s="18" t="s">
        <v>201</v>
      </c>
      <c r="C27" s="19">
        <v>601</v>
      </c>
      <c r="D27" s="19">
        <v>608</v>
      </c>
      <c r="E27" s="19">
        <v>603</v>
      </c>
      <c r="F27" s="19">
        <v>592</v>
      </c>
      <c r="G27" s="19">
        <v>575</v>
      </c>
      <c r="H27" s="19">
        <v>560</v>
      </c>
      <c r="I27" s="20"/>
      <c r="J27" s="21">
        <f>H27/H$42</f>
        <v>3.6534446764091857E-2</v>
      </c>
      <c r="K27" s="21">
        <f>(H27-G27)/G27</f>
        <v>-2.6086956521739129E-2</v>
      </c>
      <c r="L27" s="21">
        <f t="shared" si="1"/>
        <v>-5.0168067946099182E-3</v>
      </c>
      <c r="M27" s="21">
        <f>((H27/C27)^(1/5)-1)</f>
        <v>-1.4032247373416462E-2</v>
      </c>
    </row>
    <row r="28" spans="1:13" ht="15.6" x14ac:dyDescent="0.3">
      <c r="A28" s="175"/>
      <c r="B28" s="18" t="s">
        <v>183</v>
      </c>
      <c r="C28" s="22">
        <v>111020481.51000002</v>
      </c>
      <c r="D28" s="22">
        <v>112319923.17000005</v>
      </c>
      <c r="E28" s="22">
        <v>110228138.32999983</v>
      </c>
      <c r="F28" s="22">
        <v>104503991.82000005</v>
      </c>
      <c r="G28" s="22">
        <v>100804917.10000008</v>
      </c>
      <c r="H28" s="22">
        <v>103491092.33000028</v>
      </c>
      <c r="I28" s="20"/>
      <c r="J28" s="21">
        <f>H28/H$43</f>
        <v>8.4400332096281644E-2</v>
      </c>
      <c r="K28" s="21">
        <f>(H28-G28)/G28</f>
        <v>2.6647263916059465E-2</v>
      </c>
      <c r="L28" s="21">
        <f t="shared" si="1"/>
        <v>-1.9961227341698251E-2</v>
      </c>
      <c r="M28" s="21">
        <f>((H28/C28)^(1/5)-1)</f>
        <v>-1.3947649098507209E-2</v>
      </c>
    </row>
    <row r="29" spans="1:13" ht="15.6" x14ac:dyDescent="0.3">
      <c r="A29" s="175"/>
      <c r="B29" s="18" t="s">
        <v>184</v>
      </c>
      <c r="C29" s="22">
        <v>184726.25875207991</v>
      </c>
      <c r="D29" s="22">
        <v>184736.71574013165</v>
      </c>
      <c r="E29" s="22">
        <v>182799.56605306771</v>
      </c>
      <c r="F29" s="22">
        <v>176527.01320945955</v>
      </c>
      <c r="G29" s="22">
        <v>175312.89930434796</v>
      </c>
      <c r="H29" s="22">
        <v>184805.52201785764</v>
      </c>
      <c r="I29" s="20"/>
      <c r="J29" s="35"/>
      <c r="K29" s="21">
        <f>(H29-G29)/G29</f>
        <v>5.4146744199525414E-2</v>
      </c>
      <c r="L29" s="21">
        <f t="shared" si="1"/>
        <v>-1.5019771840511398E-2</v>
      </c>
      <c r="M29" s="21">
        <f>((H29/C29)^(1/5)-1)</f>
        <v>8.5802273638080351E-5</v>
      </c>
    </row>
    <row r="30" spans="1:13" ht="15.6" x14ac:dyDescent="0.3">
      <c r="A30" s="174" t="s">
        <v>221</v>
      </c>
      <c r="B30" s="18" t="s">
        <v>201</v>
      </c>
      <c r="C30" s="19">
        <v>508</v>
      </c>
      <c r="D30" s="19">
        <v>505</v>
      </c>
      <c r="E30" s="19">
        <v>506</v>
      </c>
      <c r="F30" s="19">
        <v>509</v>
      </c>
      <c r="G30" s="19">
        <v>499</v>
      </c>
      <c r="H30" s="19">
        <v>496</v>
      </c>
      <c r="I30" s="20"/>
      <c r="J30" s="21">
        <f>H30/H$42</f>
        <v>3.2359081419624215E-2</v>
      </c>
      <c r="K30" s="21">
        <f t="shared" si="0"/>
        <v>-6.0120240480961923E-3</v>
      </c>
      <c r="L30" s="21">
        <f t="shared" si="1"/>
        <v>6.5573789283113193E-4</v>
      </c>
      <c r="M30" s="21">
        <f t="shared" si="2"/>
        <v>-4.7696928855898157E-3</v>
      </c>
    </row>
    <row r="31" spans="1:13" ht="15.6" x14ac:dyDescent="0.3">
      <c r="A31" s="175"/>
      <c r="B31" s="18" t="s">
        <v>183</v>
      </c>
      <c r="C31" s="22">
        <v>52498490.079999737</v>
      </c>
      <c r="D31" s="22">
        <v>53609765.749999896</v>
      </c>
      <c r="E31" s="22">
        <v>56930493.459999979</v>
      </c>
      <c r="F31" s="22">
        <v>59010753.79999999</v>
      </c>
      <c r="G31" s="22">
        <v>56638740.730000012</v>
      </c>
      <c r="H31" s="22">
        <v>59301826.560000062</v>
      </c>
      <c r="I31" s="20"/>
      <c r="J31" s="21">
        <f>H31/H$43</f>
        <v>4.8362557036507485E-2</v>
      </c>
      <c r="K31" s="21">
        <f t="shared" si="0"/>
        <v>4.7018803661174724E-2</v>
      </c>
      <c r="L31" s="21">
        <f t="shared" si="1"/>
        <v>3.9748054757073437E-2</v>
      </c>
      <c r="M31" s="21">
        <f t="shared" si="2"/>
        <v>2.4670543297123704E-2</v>
      </c>
    </row>
    <row r="32" spans="1:13" ht="15.6" x14ac:dyDescent="0.3">
      <c r="A32" s="175"/>
      <c r="B32" s="18" t="s">
        <v>184</v>
      </c>
      <c r="C32" s="22">
        <v>103343.4844094483</v>
      </c>
      <c r="D32" s="22">
        <v>106157.95198019782</v>
      </c>
      <c r="E32" s="22">
        <v>112510.85664031617</v>
      </c>
      <c r="F32" s="22">
        <v>115934.68330058937</v>
      </c>
      <c r="G32" s="22">
        <v>113504.49044088178</v>
      </c>
      <c r="H32" s="22">
        <v>119560.13419354851</v>
      </c>
      <c r="I32" s="20"/>
      <c r="J32" s="35"/>
      <c r="K32" s="21">
        <f t="shared" si="0"/>
        <v>5.3351578683318954E-2</v>
      </c>
      <c r="L32" s="21">
        <f t="shared" si="1"/>
        <v>3.9066699349131317E-2</v>
      </c>
      <c r="M32" s="21">
        <f t="shared" si="2"/>
        <v>2.9581330042161902E-2</v>
      </c>
    </row>
    <row r="33" spans="1:13" ht="15.6" customHeight="1" x14ac:dyDescent="0.3">
      <c r="A33" s="233" t="s">
        <v>686</v>
      </c>
      <c r="B33" s="18" t="s">
        <v>201</v>
      </c>
      <c r="C33" s="19">
        <v>105</v>
      </c>
      <c r="D33" s="19">
        <v>121</v>
      </c>
      <c r="E33" s="19">
        <v>128</v>
      </c>
      <c r="F33" s="19">
        <v>143</v>
      </c>
      <c r="G33" s="19">
        <v>201</v>
      </c>
      <c r="H33" s="19">
        <v>236</v>
      </c>
      <c r="I33" s="20"/>
      <c r="J33" s="21">
        <f>H33/H$42</f>
        <v>1.5396659707724426E-2</v>
      </c>
      <c r="K33" s="21">
        <f t="shared" si="0"/>
        <v>0.17412935323383086</v>
      </c>
      <c r="L33" s="21">
        <f t="shared" si="1"/>
        <v>0.10844865172986973</v>
      </c>
      <c r="M33" s="21">
        <f t="shared" si="2"/>
        <v>0.17583001148762478</v>
      </c>
    </row>
    <row r="34" spans="1:13" ht="15.6" x14ac:dyDescent="0.3">
      <c r="A34" s="234"/>
      <c r="B34" s="18" t="s">
        <v>183</v>
      </c>
      <c r="C34" s="22">
        <v>5466523.1600000085</v>
      </c>
      <c r="D34" s="22">
        <v>5775819.6700000055</v>
      </c>
      <c r="E34" s="22">
        <v>6501097.0600000005</v>
      </c>
      <c r="F34" s="22">
        <v>7458343.4700000007</v>
      </c>
      <c r="G34" s="22">
        <v>7712384.25</v>
      </c>
      <c r="H34" s="22">
        <v>8446579.6899999995</v>
      </c>
      <c r="I34" s="20"/>
      <c r="J34" s="21">
        <f>H34/H$43</f>
        <v>6.88845885055029E-3</v>
      </c>
      <c r="K34" s="21">
        <f t="shared" si="0"/>
        <v>9.5196947688388253E-2</v>
      </c>
      <c r="L34" s="21">
        <f t="shared" si="1"/>
        <v>0.10911623479721033</v>
      </c>
      <c r="M34" s="21">
        <f t="shared" si="2"/>
        <v>9.0922598512812813E-2</v>
      </c>
    </row>
    <row r="35" spans="1:13" ht="15.6" x14ac:dyDescent="0.3">
      <c r="A35" s="235"/>
      <c r="B35" s="18" t="s">
        <v>184</v>
      </c>
      <c r="C35" s="22">
        <v>52062.125333333417</v>
      </c>
      <c r="D35" s="22">
        <v>47734.046859504175</v>
      </c>
      <c r="E35" s="22">
        <v>50789.820781250004</v>
      </c>
      <c r="F35" s="22">
        <v>52156.248041958046</v>
      </c>
      <c r="G35" s="22">
        <v>38370.070895522389</v>
      </c>
      <c r="H35" s="22">
        <v>35790.591906779657</v>
      </c>
      <c r="I35" s="20"/>
      <c r="J35" s="35"/>
      <c r="K35" s="21">
        <f t="shared" si="0"/>
        <v>-6.7226328451838901E-2</v>
      </c>
      <c r="L35" s="21">
        <f t="shared" si="1"/>
        <v>6.0226792310036359E-4</v>
      </c>
      <c r="M35" s="21">
        <f t="shared" si="2"/>
        <v>-7.2210619005539267E-2</v>
      </c>
    </row>
    <row r="36" spans="1:13" ht="15.6" x14ac:dyDescent="0.3">
      <c r="A36" s="174" t="s">
        <v>223</v>
      </c>
      <c r="B36" s="18" t="s">
        <v>201</v>
      </c>
      <c r="C36" s="19">
        <v>297</v>
      </c>
      <c r="D36" s="19">
        <v>308</v>
      </c>
      <c r="E36" s="19">
        <v>313</v>
      </c>
      <c r="F36" s="19">
        <v>317</v>
      </c>
      <c r="G36" s="19">
        <v>333</v>
      </c>
      <c r="H36" s="19">
        <v>341</v>
      </c>
      <c r="I36" s="20"/>
      <c r="J36" s="21">
        <f>H36/H$42</f>
        <v>2.2246868475991648E-2</v>
      </c>
      <c r="K36" s="21">
        <f t="shared" si="0"/>
        <v>2.4024024024024024E-2</v>
      </c>
      <c r="L36" s="21">
        <f t="shared" si="1"/>
        <v>2.1960878496826597E-2</v>
      </c>
      <c r="M36" s="21">
        <f t="shared" si="2"/>
        <v>2.8015317995883304E-2</v>
      </c>
    </row>
    <row r="37" spans="1:13" ht="15.6" x14ac:dyDescent="0.3">
      <c r="A37" s="175"/>
      <c r="B37" s="18" t="s">
        <v>183</v>
      </c>
      <c r="C37" s="22">
        <v>12419520.030000057</v>
      </c>
      <c r="D37" s="22">
        <v>14177108.560000021</v>
      </c>
      <c r="E37" s="22">
        <v>16584545.630000006</v>
      </c>
      <c r="F37" s="22">
        <v>18052194.259999998</v>
      </c>
      <c r="G37" s="22">
        <v>18110922.400000002</v>
      </c>
      <c r="H37" s="22">
        <v>19297074.709999997</v>
      </c>
      <c r="I37" s="20"/>
      <c r="J37" s="21">
        <f>H37/H$43</f>
        <v>1.5737388381382767E-2</v>
      </c>
      <c r="K37" s="21">
        <f t="shared" si="0"/>
        <v>6.5493754752104436E-2</v>
      </c>
      <c r="L37" s="21">
        <f t="shared" si="1"/>
        <v>0.13276997377370225</v>
      </c>
      <c r="M37" s="21">
        <f t="shared" si="2"/>
        <v>9.2137534604897819E-2</v>
      </c>
    </row>
    <row r="38" spans="1:13" ht="15.6" x14ac:dyDescent="0.3">
      <c r="A38" s="175"/>
      <c r="B38" s="18" t="s">
        <v>184</v>
      </c>
      <c r="C38" s="22">
        <v>41816.565757575947</v>
      </c>
      <c r="D38" s="22">
        <v>46029.573246753316</v>
      </c>
      <c r="E38" s="22">
        <v>52985.768785942513</v>
      </c>
      <c r="F38" s="22">
        <v>56946.985047318609</v>
      </c>
      <c r="G38" s="22">
        <v>54387.154354354359</v>
      </c>
      <c r="H38" s="22">
        <v>56589.661906158348</v>
      </c>
      <c r="I38" s="20"/>
      <c r="J38" s="35"/>
      <c r="K38" s="21">
        <f t="shared" si="0"/>
        <v>4.0496833819503752E-2</v>
      </c>
      <c r="L38" s="21">
        <f t="shared" si="1"/>
        <v>0.10842792283777181</v>
      </c>
      <c r="M38" s="21">
        <f t="shared" si="2"/>
        <v>6.2374767658152086E-2</v>
      </c>
    </row>
    <row r="39" spans="1:13" ht="15.6" x14ac:dyDescent="0.3">
      <c r="A39" s="174" t="s">
        <v>224</v>
      </c>
      <c r="B39" s="18" t="s">
        <v>201</v>
      </c>
      <c r="C39" s="19">
        <v>1665</v>
      </c>
      <c r="D39" s="19">
        <v>1607</v>
      </c>
      <c r="E39" s="19">
        <v>1585</v>
      </c>
      <c r="F39" s="19">
        <v>1558</v>
      </c>
      <c r="G39" s="19">
        <v>1515</v>
      </c>
      <c r="H39" s="19">
        <v>1503</v>
      </c>
      <c r="I39" s="20"/>
      <c r="J39" s="21">
        <f>H39/H$42</f>
        <v>9.8055845511482248E-2</v>
      </c>
      <c r="K39" s="21">
        <f t="shared" si="0"/>
        <v>-7.9207920792079209E-3</v>
      </c>
      <c r="L39" s="21">
        <f t="shared" si="1"/>
        <v>-2.1897418440788075E-2</v>
      </c>
      <c r="M39" s="21">
        <f t="shared" si="2"/>
        <v>-2.0264265673303083E-2</v>
      </c>
    </row>
    <row r="40" spans="1:13" ht="15.6" x14ac:dyDescent="0.3">
      <c r="A40" s="175"/>
      <c r="B40" s="18" t="s">
        <v>183</v>
      </c>
      <c r="C40" s="22">
        <v>104632379.19000016</v>
      </c>
      <c r="D40" s="22">
        <v>97478739.570000246</v>
      </c>
      <c r="E40" s="22">
        <v>100588824.51999985</v>
      </c>
      <c r="F40" s="22">
        <v>94093867.750000015</v>
      </c>
      <c r="G40" s="22">
        <v>80046691.689999953</v>
      </c>
      <c r="H40" s="22">
        <v>82325281.960000113</v>
      </c>
      <c r="I40" s="20"/>
      <c r="J40" s="21">
        <f>H40/H$43</f>
        <v>6.713892936010539E-2</v>
      </c>
      <c r="K40" s="21">
        <f t="shared" si="0"/>
        <v>2.8465764441890341E-2</v>
      </c>
      <c r="L40" s="21">
        <f t="shared" si="1"/>
        <v>-3.4767936626511786E-2</v>
      </c>
      <c r="M40" s="21">
        <f t="shared" si="2"/>
        <v>-4.6823283381164926E-2</v>
      </c>
    </row>
    <row r="41" spans="1:13" ht="15.6" x14ac:dyDescent="0.3">
      <c r="A41" s="175"/>
      <c r="B41" s="18" t="s">
        <v>184</v>
      </c>
      <c r="C41" s="22">
        <v>62842.269783783879</v>
      </c>
      <c r="D41" s="22">
        <v>60658.829850653543</v>
      </c>
      <c r="E41" s="22">
        <v>63462.980769715992</v>
      </c>
      <c r="F41" s="22">
        <v>60394.010109114257</v>
      </c>
      <c r="G41" s="22">
        <v>52836.100125412508</v>
      </c>
      <c r="H41" s="22">
        <v>54773.973359946845</v>
      </c>
      <c r="I41" s="20"/>
      <c r="J41" s="35"/>
      <c r="K41" s="21">
        <f t="shared" si="0"/>
        <v>3.6677067950408426E-2</v>
      </c>
      <c r="L41" s="21">
        <f t="shared" si="1"/>
        <v>-1.3158658844562687E-2</v>
      </c>
      <c r="M41" s="21">
        <f t="shared" si="2"/>
        <v>-2.7108348483495859E-2</v>
      </c>
    </row>
    <row r="42" spans="1:13" ht="15.6" x14ac:dyDescent="0.3">
      <c r="A42" s="176" t="s">
        <v>210</v>
      </c>
      <c r="B42" s="23" t="s">
        <v>201</v>
      </c>
      <c r="C42" s="24">
        <v>13406</v>
      </c>
      <c r="D42" s="24">
        <v>13726</v>
      </c>
      <c r="E42" s="24">
        <v>13993</v>
      </c>
      <c r="F42" s="24">
        <v>14323</v>
      </c>
      <c r="G42" s="24">
        <v>14854</v>
      </c>
      <c r="H42" s="24">
        <v>15328</v>
      </c>
      <c r="I42" s="20"/>
      <c r="J42" s="35"/>
      <c r="K42" s="26">
        <f t="shared" si="0"/>
        <v>3.1910596472330688E-2</v>
      </c>
      <c r="L42" s="26">
        <f t="shared" si="1"/>
        <v>2.2299760277312064E-2</v>
      </c>
      <c r="M42" s="26">
        <f t="shared" si="2"/>
        <v>2.7158005537805563E-2</v>
      </c>
    </row>
    <row r="43" spans="1:13" ht="15.6" x14ac:dyDescent="0.3">
      <c r="A43" s="177"/>
      <c r="B43" s="23" t="s">
        <v>183</v>
      </c>
      <c r="C43" s="27">
        <v>1029574802.0700698</v>
      </c>
      <c r="D43" s="27">
        <v>1068054366.4300348</v>
      </c>
      <c r="E43" s="27">
        <v>1154948838.6900029</v>
      </c>
      <c r="F43" s="27">
        <v>1183024386.5499859</v>
      </c>
      <c r="G43" s="27">
        <v>1145905277.0999985</v>
      </c>
      <c r="H43" s="27">
        <v>1226192951.6099582</v>
      </c>
      <c r="I43" s="20"/>
      <c r="J43" s="35"/>
      <c r="K43" s="26">
        <f t="shared" si="0"/>
        <v>7.0064844027202533E-2</v>
      </c>
      <c r="L43" s="26">
        <f t="shared" si="1"/>
        <v>4.739845922914343E-2</v>
      </c>
      <c r="M43" s="26">
        <f t="shared" si="2"/>
        <v>3.5571720264906626E-2</v>
      </c>
    </row>
    <row r="44" spans="1:13" ht="15.6" x14ac:dyDescent="0.3">
      <c r="A44" s="177"/>
      <c r="B44" s="23" t="s">
        <v>184</v>
      </c>
      <c r="C44" s="27">
        <v>76799.552593619999</v>
      </c>
      <c r="D44" s="27">
        <v>77812.499375640007</v>
      </c>
      <c r="E44" s="27">
        <v>82537.614427928464</v>
      </c>
      <c r="F44" s="27">
        <v>82596.131156181378</v>
      </c>
      <c r="G44" s="27">
        <v>77144.558846101951</v>
      </c>
      <c r="H44" s="27">
        <v>79996.930559104789</v>
      </c>
      <c r="I44" s="20"/>
      <c r="J44" s="35"/>
      <c r="K44" s="26">
        <f t="shared" si="0"/>
        <v>3.6974373250265417E-2</v>
      </c>
      <c r="L44" s="26">
        <f t="shared" si="1"/>
        <v>2.4551212792051302E-2</v>
      </c>
      <c r="M44" s="26">
        <f t="shared" si="2"/>
        <v>8.1912565367152634E-3</v>
      </c>
    </row>
    <row r="46" spans="1:13" x14ac:dyDescent="0.3">
      <c r="A46" t="s">
        <v>630</v>
      </c>
    </row>
  </sheetData>
  <sheetProtection algorithmName="SHA-512" hashValue="4+2q+UhiBV/rjkXJ9/oNoYdmPj94pdX78zOXSBmRuUsI6WYHinclF2X+HHuXMMIa74HElj7nYMYowW4uceYI+g==" saltValue="JmRf0T3F1/NbSxgM6ga+iA==" spinCount="100000" sheet="1" objects="1" scenarios="1"/>
  <mergeCells count="18">
    <mergeCell ref="A42:A44"/>
    <mergeCell ref="A9:A11"/>
    <mergeCell ref="A12:A14"/>
    <mergeCell ref="A15:A17"/>
    <mergeCell ref="A18:A20"/>
    <mergeCell ref="A21:A23"/>
    <mergeCell ref="A24:A26"/>
    <mergeCell ref="A27:A29"/>
    <mergeCell ref="A30:A32"/>
    <mergeCell ref="A33:A35"/>
    <mergeCell ref="A36:A38"/>
    <mergeCell ref="A39:A41"/>
    <mergeCell ref="C7:H7"/>
    <mergeCell ref="A1:M1"/>
    <mergeCell ref="A2:M2"/>
    <mergeCell ref="A3:M3"/>
    <mergeCell ref="A4:M4"/>
    <mergeCell ref="A5:M5"/>
  </mergeCells>
  <printOptions horizontalCentered="1"/>
  <pageMargins left="0.25" right="0.25" top="0.75" bottom="0.75" header="0.3" footer="0.3"/>
  <pageSetup scale="66" orientation="landscape" r:id="rId1"/>
  <headerFoot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AD9A3-9A0C-41AD-8ADD-C8D822C0EFC4}">
  <sheetPr>
    <pageSetUpPr fitToPage="1"/>
  </sheetPr>
  <dimension ref="A1:T56"/>
  <sheetViews>
    <sheetView topLeftCell="B1" workbookViewId="0">
      <selection activeCell="A2" sqref="A2:T2"/>
    </sheetView>
  </sheetViews>
  <sheetFormatPr defaultRowHeight="14.4" x14ac:dyDescent="0.3"/>
  <cols>
    <col min="1" max="1" width="14" customWidth="1"/>
    <col min="2" max="2" width="49" bestFit="1" customWidth="1"/>
    <col min="3" max="3" width="6.5546875" bestFit="1" customWidth="1"/>
    <col min="4" max="4" width="11.88671875" bestFit="1" customWidth="1"/>
    <col min="5" max="5" width="8.88671875" bestFit="1" customWidth="1"/>
    <col min="6" max="6" width="6.5546875" bestFit="1" customWidth="1"/>
    <col min="7" max="7" width="11.88671875" bestFit="1" customWidth="1"/>
    <col min="8" max="8" width="8.88671875" bestFit="1" customWidth="1"/>
    <col min="9" max="9" width="6.5546875" bestFit="1" customWidth="1"/>
    <col min="10" max="10" width="11.88671875" bestFit="1" customWidth="1"/>
    <col min="11" max="11" width="8.88671875" bestFit="1" customWidth="1"/>
    <col min="12" max="12" width="8.5546875" style="93" bestFit="1" customWidth="1"/>
    <col min="13" max="13" width="11.88671875" bestFit="1" customWidth="1"/>
    <col min="14" max="14" width="9.33203125" style="93" bestFit="1" customWidth="1"/>
    <col min="15" max="15" width="6.5546875" bestFit="1" customWidth="1"/>
    <col min="16" max="16" width="11.88671875" bestFit="1" customWidth="1"/>
    <col min="17" max="17" width="8.88671875" bestFit="1" customWidth="1"/>
    <col min="18" max="18" width="6.5546875" bestFit="1" customWidth="1"/>
    <col min="19" max="19" width="11.88671875" bestFit="1" customWidth="1"/>
    <col min="20" max="20" width="8.88671875" bestFit="1" customWidth="1"/>
  </cols>
  <sheetData>
    <row r="1" spans="1:20" ht="22.8" x14ac:dyDescent="0.4">
      <c r="A1" s="162" t="s">
        <v>319</v>
      </c>
      <c r="B1" s="162"/>
      <c r="C1" s="162"/>
      <c r="D1" s="162"/>
      <c r="E1" s="162"/>
      <c r="F1" s="162"/>
      <c r="G1" s="162"/>
      <c r="H1" s="162"/>
      <c r="I1" s="162"/>
      <c r="J1" s="162"/>
      <c r="K1" s="162"/>
      <c r="L1" s="162"/>
      <c r="M1" s="162"/>
      <c r="N1" s="162"/>
      <c r="O1" s="162"/>
      <c r="P1" s="162"/>
      <c r="Q1" s="162"/>
      <c r="R1" s="162"/>
      <c r="S1" s="162"/>
      <c r="T1" s="162"/>
    </row>
    <row r="2" spans="1:20" ht="22.95" customHeight="1" x14ac:dyDescent="0.4">
      <c r="A2" s="162" t="s">
        <v>179</v>
      </c>
      <c r="B2" s="162"/>
      <c r="C2" s="162"/>
      <c r="D2" s="162"/>
      <c r="E2" s="162"/>
      <c r="F2" s="162"/>
      <c r="G2" s="162"/>
      <c r="H2" s="162"/>
      <c r="I2" s="162"/>
      <c r="J2" s="162"/>
      <c r="K2" s="162"/>
      <c r="L2" s="162"/>
      <c r="M2" s="162"/>
      <c r="N2" s="162"/>
      <c r="O2" s="162"/>
      <c r="P2" s="162"/>
      <c r="Q2" s="162"/>
      <c r="R2" s="162"/>
      <c r="S2" s="162"/>
      <c r="T2" s="162"/>
    </row>
    <row r="3" spans="1:20" ht="22.95" customHeight="1" x14ac:dyDescent="0.4">
      <c r="A3" s="162" t="s">
        <v>285</v>
      </c>
      <c r="B3" s="162"/>
      <c r="C3" s="162"/>
      <c r="D3" s="162"/>
      <c r="E3" s="162"/>
      <c r="F3" s="162"/>
      <c r="G3" s="162"/>
      <c r="H3" s="162"/>
      <c r="I3" s="162"/>
      <c r="J3" s="162"/>
      <c r="K3" s="162"/>
      <c r="L3" s="162"/>
      <c r="M3" s="162"/>
      <c r="N3" s="162"/>
      <c r="O3" s="162"/>
      <c r="P3" s="162"/>
      <c r="Q3" s="162"/>
      <c r="R3" s="162"/>
      <c r="S3" s="162"/>
      <c r="T3" s="162"/>
    </row>
    <row r="4" spans="1:20" ht="22.95" customHeight="1" x14ac:dyDescent="0.4">
      <c r="A4" s="162" t="s">
        <v>708</v>
      </c>
      <c r="B4" s="162"/>
      <c r="C4" s="162"/>
      <c r="D4" s="162"/>
      <c r="E4" s="162"/>
      <c r="F4" s="162"/>
      <c r="G4" s="162"/>
      <c r="H4" s="162"/>
      <c r="I4" s="162"/>
      <c r="J4" s="162"/>
      <c r="K4" s="162"/>
      <c r="L4" s="162"/>
      <c r="M4" s="162"/>
      <c r="N4" s="162"/>
      <c r="O4" s="162"/>
      <c r="P4" s="162"/>
      <c r="Q4" s="162"/>
      <c r="R4" s="162"/>
      <c r="S4" s="162"/>
      <c r="T4" s="162"/>
    </row>
    <row r="6" spans="1:20" x14ac:dyDescent="0.3">
      <c r="A6" s="33"/>
      <c r="B6" s="33"/>
      <c r="C6" s="189" t="s">
        <v>181</v>
      </c>
      <c r="D6" s="182"/>
      <c r="E6" s="182"/>
      <c r="F6" s="182"/>
      <c r="G6" s="182"/>
      <c r="H6" s="182"/>
      <c r="I6" s="182"/>
      <c r="J6" s="182"/>
      <c r="K6" s="182"/>
      <c r="L6" s="182"/>
      <c r="M6" s="182"/>
      <c r="N6" s="182"/>
      <c r="O6" s="182"/>
      <c r="P6" s="182"/>
      <c r="Q6" s="182"/>
      <c r="R6" s="182"/>
      <c r="S6" s="182"/>
      <c r="T6" s="182"/>
    </row>
    <row r="7" spans="1:20" x14ac:dyDescent="0.3">
      <c r="A7" s="33"/>
      <c r="B7" s="33"/>
      <c r="C7" s="188" t="s">
        <v>186</v>
      </c>
      <c r="D7" s="182"/>
      <c r="E7" s="182"/>
      <c r="F7" s="188" t="s">
        <v>187</v>
      </c>
      <c r="G7" s="182"/>
      <c r="H7" s="182"/>
      <c r="I7" s="188" t="s">
        <v>188</v>
      </c>
      <c r="J7" s="182"/>
      <c r="K7" s="182"/>
      <c r="L7" s="188" t="s">
        <v>189</v>
      </c>
      <c r="M7" s="182"/>
      <c r="N7" s="182"/>
      <c r="O7" s="188" t="s">
        <v>682</v>
      </c>
      <c r="P7" s="182"/>
      <c r="Q7" s="182"/>
      <c r="R7" s="188" t="s">
        <v>709</v>
      </c>
      <c r="S7" s="182"/>
      <c r="T7" s="182"/>
    </row>
    <row r="8" spans="1:20" s="54" customFormat="1" ht="24.6" x14ac:dyDescent="0.3">
      <c r="A8" s="52" t="s">
        <v>271</v>
      </c>
      <c r="B8" s="52" t="s">
        <v>286</v>
      </c>
      <c r="C8" s="53" t="s">
        <v>701</v>
      </c>
      <c r="D8" s="53" t="s">
        <v>183</v>
      </c>
      <c r="E8" s="53" t="s">
        <v>184</v>
      </c>
      <c r="F8" s="53" t="s">
        <v>701</v>
      </c>
      <c r="G8" s="53" t="s">
        <v>183</v>
      </c>
      <c r="H8" s="53" t="s">
        <v>184</v>
      </c>
      <c r="I8" s="53" t="s">
        <v>701</v>
      </c>
      <c r="J8" s="53" t="s">
        <v>183</v>
      </c>
      <c r="K8" s="53" t="s">
        <v>184</v>
      </c>
      <c r="L8" s="91" t="s">
        <v>701</v>
      </c>
      <c r="M8" s="53" t="s">
        <v>183</v>
      </c>
      <c r="N8" s="91" t="s">
        <v>184</v>
      </c>
      <c r="O8" s="53" t="s">
        <v>701</v>
      </c>
      <c r="P8" s="53" t="s">
        <v>183</v>
      </c>
      <c r="Q8" s="53" t="s">
        <v>184</v>
      </c>
      <c r="R8" s="53" t="s">
        <v>701</v>
      </c>
      <c r="S8" s="53" t="s">
        <v>183</v>
      </c>
      <c r="T8" s="53" t="s">
        <v>184</v>
      </c>
    </row>
    <row r="9" spans="1:20" x14ac:dyDescent="0.3">
      <c r="A9" s="190" t="s">
        <v>272</v>
      </c>
      <c r="B9" s="56" t="s">
        <v>354</v>
      </c>
      <c r="C9" s="43">
        <v>300</v>
      </c>
      <c r="D9" s="57">
        <v>131960601.85000002</v>
      </c>
      <c r="E9" s="57">
        <v>439868.67283333343</v>
      </c>
      <c r="F9" s="43">
        <v>249</v>
      </c>
      <c r="G9" s="57">
        <v>112750200.17000006</v>
      </c>
      <c r="H9" s="57">
        <v>452812.04887550225</v>
      </c>
      <c r="I9" s="43">
        <v>220</v>
      </c>
      <c r="J9" s="57">
        <v>105804766.00000004</v>
      </c>
      <c r="K9" s="57">
        <v>480930.75454545475</v>
      </c>
      <c r="L9" s="89">
        <v>212</v>
      </c>
      <c r="M9" s="57">
        <v>104230976.15000004</v>
      </c>
      <c r="N9" s="57">
        <v>491655.54787735868</v>
      </c>
      <c r="O9" s="43">
        <v>204</v>
      </c>
      <c r="P9" s="57">
        <v>94601375.14000003</v>
      </c>
      <c r="Q9" s="57">
        <v>463732.23107843153</v>
      </c>
      <c r="R9" s="43">
        <v>196</v>
      </c>
      <c r="S9" s="57">
        <v>97493712.460000008</v>
      </c>
      <c r="T9" s="57">
        <v>497416.90030612249</v>
      </c>
    </row>
    <row r="10" spans="1:20" x14ac:dyDescent="0.3">
      <c r="A10" s="191"/>
      <c r="B10" s="56" t="s">
        <v>288</v>
      </c>
      <c r="C10" s="43">
        <v>61</v>
      </c>
      <c r="D10" s="57">
        <v>17688632.919999987</v>
      </c>
      <c r="E10" s="57">
        <v>289977.58885245881</v>
      </c>
      <c r="F10" s="43">
        <v>60</v>
      </c>
      <c r="G10" s="57">
        <v>18799052.160000004</v>
      </c>
      <c r="H10" s="57">
        <v>313317.53600000008</v>
      </c>
      <c r="I10" s="43">
        <v>59</v>
      </c>
      <c r="J10" s="57">
        <v>19506347.899999999</v>
      </c>
      <c r="K10" s="57">
        <v>330616.06610169489</v>
      </c>
      <c r="L10" s="89">
        <v>62</v>
      </c>
      <c r="M10" s="57">
        <v>19458174.400000002</v>
      </c>
      <c r="N10" s="57">
        <v>313841.52258064522</v>
      </c>
      <c r="O10" s="43">
        <v>60</v>
      </c>
      <c r="P10" s="57">
        <v>19241758.159999996</v>
      </c>
      <c r="Q10" s="57">
        <v>320695.96933333325</v>
      </c>
      <c r="R10" s="43">
        <v>59</v>
      </c>
      <c r="S10" s="57">
        <v>19439424.439999998</v>
      </c>
      <c r="T10" s="57">
        <v>329481.77016949147</v>
      </c>
    </row>
    <row r="11" spans="1:20" x14ac:dyDescent="0.3">
      <c r="A11" s="191"/>
      <c r="B11" s="50" t="s">
        <v>289</v>
      </c>
      <c r="C11" s="45">
        <v>361</v>
      </c>
      <c r="D11" s="58">
        <v>149649234.77000001</v>
      </c>
      <c r="E11" s="58">
        <v>414540.81653739617</v>
      </c>
      <c r="F11" s="45">
        <v>309</v>
      </c>
      <c r="G11" s="58">
        <v>131549252.33000007</v>
      </c>
      <c r="H11" s="58">
        <v>425725.73569579312</v>
      </c>
      <c r="I11" s="45">
        <v>279</v>
      </c>
      <c r="J11" s="58">
        <v>125311113.90000004</v>
      </c>
      <c r="K11" s="58">
        <v>449143.77741935494</v>
      </c>
      <c r="L11" s="90">
        <v>274</v>
      </c>
      <c r="M11" s="58">
        <v>123689150.55000004</v>
      </c>
      <c r="N11" s="58">
        <v>451420.25748175196</v>
      </c>
      <c r="O11" s="45">
        <v>264</v>
      </c>
      <c r="P11" s="58">
        <v>113843133.30000003</v>
      </c>
      <c r="Q11" s="58">
        <v>431223.98977272736</v>
      </c>
      <c r="R11" s="45">
        <v>255</v>
      </c>
      <c r="S11" s="58">
        <v>116933136.90000001</v>
      </c>
      <c r="T11" s="58">
        <v>458561.32117647061</v>
      </c>
    </row>
    <row r="12" spans="1:20" x14ac:dyDescent="0.3">
      <c r="A12" s="190" t="s">
        <v>273</v>
      </c>
      <c r="B12" s="56" t="s">
        <v>290</v>
      </c>
      <c r="C12" s="43">
        <v>5422</v>
      </c>
      <c r="D12" s="57">
        <v>864293787.93999541</v>
      </c>
      <c r="E12" s="57">
        <v>159404.97748801095</v>
      </c>
      <c r="F12" s="43">
        <v>4783</v>
      </c>
      <c r="G12" s="57">
        <v>790001062.5200007</v>
      </c>
      <c r="H12" s="57">
        <v>165168.5265565546</v>
      </c>
      <c r="I12" s="43">
        <v>4446</v>
      </c>
      <c r="J12" s="57">
        <v>759569043.22999942</v>
      </c>
      <c r="K12" s="57">
        <v>170843.23959289235</v>
      </c>
      <c r="L12" s="89">
        <v>3968</v>
      </c>
      <c r="M12" s="57">
        <v>675601742.41999793</v>
      </c>
      <c r="N12" s="57">
        <v>170262.53589213657</v>
      </c>
      <c r="O12" s="43">
        <v>3698</v>
      </c>
      <c r="P12" s="57">
        <v>650116540.65999913</v>
      </c>
      <c r="Q12" s="57">
        <v>175802.20136830697</v>
      </c>
      <c r="R12" s="43">
        <v>3615</v>
      </c>
      <c r="S12" s="57">
        <v>652577775.41999996</v>
      </c>
      <c r="T12" s="57">
        <v>180519.43995020745</v>
      </c>
    </row>
    <row r="13" spans="1:20" x14ac:dyDescent="0.3">
      <c r="A13" s="191"/>
      <c r="B13" s="56" t="s">
        <v>291</v>
      </c>
      <c r="C13" s="43">
        <v>2359</v>
      </c>
      <c r="D13" s="57">
        <v>94018360.119999886</v>
      </c>
      <c r="E13" s="57">
        <v>39855.175972869809</v>
      </c>
      <c r="F13" s="43">
        <v>2333</v>
      </c>
      <c r="G13" s="57">
        <v>90116184.779999927</v>
      </c>
      <c r="H13" s="57">
        <v>38626.740154307729</v>
      </c>
      <c r="I13" s="43">
        <v>2231</v>
      </c>
      <c r="J13" s="57">
        <v>91153553.150000125</v>
      </c>
      <c r="K13" s="57">
        <v>40857.710959211174</v>
      </c>
      <c r="L13" s="89">
        <v>2136</v>
      </c>
      <c r="M13" s="57">
        <v>80955620.879999951</v>
      </c>
      <c r="N13" s="57">
        <v>37900.571573033681</v>
      </c>
      <c r="O13" s="43">
        <v>2073</v>
      </c>
      <c r="P13" s="57">
        <v>80543705.490000144</v>
      </c>
      <c r="Q13" s="57">
        <v>38853.692952243196</v>
      </c>
      <c r="R13" s="43">
        <v>2009</v>
      </c>
      <c r="S13" s="57">
        <v>81047540.100000173</v>
      </c>
      <c r="T13" s="57">
        <v>40342.230014932888</v>
      </c>
    </row>
    <row r="14" spans="1:20" x14ac:dyDescent="0.3">
      <c r="A14" s="191"/>
      <c r="B14" s="56" t="s">
        <v>292</v>
      </c>
      <c r="C14" s="43">
        <v>29708</v>
      </c>
      <c r="D14" s="57">
        <v>3527099218.6399112</v>
      </c>
      <c r="E14" s="57">
        <v>118725.56949777539</v>
      </c>
      <c r="F14" s="43">
        <v>29947</v>
      </c>
      <c r="G14" s="57">
        <v>3737930226.0500369</v>
      </c>
      <c r="H14" s="57">
        <v>124818.1863308524</v>
      </c>
      <c r="I14" s="43">
        <v>30029</v>
      </c>
      <c r="J14" s="57">
        <v>3869595707.1498971</v>
      </c>
      <c r="K14" s="57">
        <v>128861.95701321712</v>
      </c>
      <c r="L14" s="89">
        <v>29839</v>
      </c>
      <c r="M14" s="57">
        <v>4041189510.539947</v>
      </c>
      <c r="N14" s="57">
        <v>135433.1415442859</v>
      </c>
      <c r="O14" s="43">
        <v>29528</v>
      </c>
      <c r="P14" s="57">
        <v>4051688242.9500508</v>
      </c>
      <c r="Q14" s="57">
        <v>137215.12608202556</v>
      </c>
      <c r="R14" s="43">
        <v>29036</v>
      </c>
      <c r="S14" s="57">
        <v>4110583261.22017</v>
      </c>
      <c r="T14" s="57">
        <v>141568.51016738429</v>
      </c>
    </row>
    <row r="15" spans="1:20" x14ac:dyDescent="0.3">
      <c r="A15" s="191"/>
      <c r="B15" s="56" t="s">
        <v>293</v>
      </c>
      <c r="C15" s="43">
        <v>1859</v>
      </c>
      <c r="D15" s="57">
        <v>57739074.400000021</v>
      </c>
      <c r="E15" s="57">
        <v>31059.211619150094</v>
      </c>
      <c r="F15" s="43">
        <v>1709</v>
      </c>
      <c r="G15" s="57">
        <v>54349545.909999631</v>
      </c>
      <c r="H15" s="57">
        <v>31801.957817436883</v>
      </c>
      <c r="I15" s="43">
        <v>1601</v>
      </c>
      <c r="J15" s="57">
        <v>50745087.319999523</v>
      </c>
      <c r="K15" s="57">
        <v>31695.869656464412</v>
      </c>
      <c r="L15" s="89">
        <v>1472</v>
      </c>
      <c r="M15" s="57">
        <v>47597185.579999618</v>
      </c>
      <c r="N15" s="57">
        <v>32335.044551630177</v>
      </c>
      <c r="O15" s="43">
        <v>1339</v>
      </c>
      <c r="P15" s="57">
        <v>43627939.03999956</v>
      </c>
      <c r="Q15" s="57">
        <v>32582.47874533201</v>
      </c>
      <c r="R15" s="43">
        <v>1226</v>
      </c>
      <c r="S15" s="57">
        <v>39891427.919999577</v>
      </c>
      <c r="T15" s="57">
        <v>32537.869429037175</v>
      </c>
    </row>
    <row r="16" spans="1:20" x14ac:dyDescent="0.3">
      <c r="A16" s="191"/>
      <c r="B16" s="50" t="s">
        <v>289</v>
      </c>
      <c r="C16" s="45">
        <v>38398</v>
      </c>
      <c r="D16" s="58">
        <v>4543150441.099906</v>
      </c>
      <c r="E16" s="58">
        <v>118317.37176675623</v>
      </c>
      <c r="F16" s="45">
        <v>38065</v>
      </c>
      <c r="G16" s="58">
        <v>4672397019.2600374</v>
      </c>
      <c r="H16" s="58">
        <v>122747.85286378661</v>
      </c>
      <c r="I16" s="45">
        <v>37614</v>
      </c>
      <c r="J16" s="58">
        <v>4771063390.8498964</v>
      </c>
      <c r="K16" s="58">
        <v>126842.75511378466</v>
      </c>
      <c r="L16" s="90">
        <v>36925</v>
      </c>
      <c r="M16" s="58">
        <v>4845344059.4199448</v>
      </c>
      <c r="N16" s="58">
        <v>131221.2338366945</v>
      </c>
      <c r="O16" s="45">
        <v>36189</v>
      </c>
      <c r="P16" s="58">
        <v>4825976428.1400499</v>
      </c>
      <c r="Q16" s="58">
        <v>133354.7881439125</v>
      </c>
      <c r="R16" s="45">
        <v>35459</v>
      </c>
      <c r="S16" s="58">
        <v>4884100004.6601696</v>
      </c>
      <c r="T16" s="58">
        <v>137739.36108350966</v>
      </c>
    </row>
    <row r="17" spans="1:20" x14ac:dyDescent="0.3">
      <c r="A17" s="190" t="s">
        <v>274</v>
      </c>
      <c r="B17" s="56" t="s">
        <v>294</v>
      </c>
      <c r="C17" s="43">
        <v>44544</v>
      </c>
      <c r="D17" s="57">
        <v>1351683220.0499694</v>
      </c>
      <c r="E17" s="57">
        <v>30344.899875403407</v>
      </c>
      <c r="F17" s="43">
        <v>45111</v>
      </c>
      <c r="G17" s="57">
        <v>1375835725.9599812</v>
      </c>
      <c r="H17" s="57">
        <v>30498.896631863208</v>
      </c>
      <c r="I17" s="43">
        <v>45223</v>
      </c>
      <c r="J17" s="57">
        <v>1458849192.1399813</v>
      </c>
      <c r="K17" s="57">
        <v>32259.009622094538</v>
      </c>
      <c r="L17" s="89">
        <v>44744</v>
      </c>
      <c r="M17" s="57">
        <v>1480261723.309989</v>
      </c>
      <c r="N17" s="57">
        <v>33082.909961335354</v>
      </c>
      <c r="O17" s="43">
        <v>42247</v>
      </c>
      <c r="P17" s="57">
        <v>1075434648.7400119</v>
      </c>
      <c r="Q17" s="57">
        <v>25455.882044642505</v>
      </c>
      <c r="R17" s="43">
        <v>38312</v>
      </c>
      <c r="S17" s="57">
        <v>1236303166.2799673</v>
      </c>
      <c r="T17" s="57">
        <v>32269.345538733745</v>
      </c>
    </row>
    <row r="18" spans="1:20" x14ac:dyDescent="0.3">
      <c r="A18" s="191"/>
      <c r="B18" s="56" t="s">
        <v>295</v>
      </c>
      <c r="C18" s="43">
        <v>4318</v>
      </c>
      <c r="D18" s="57">
        <v>131536870.74000031</v>
      </c>
      <c r="E18" s="57">
        <v>30462.452695692522</v>
      </c>
      <c r="F18" s="43">
        <v>3778</v>
      </c>
      <c r="G18" s="57">
        <v>117938002.33999985</v>
      </c>
      <c r="H18" s="57">
        <v>31217.046675489637</v>
      </c>
      <c r="I18" s="43">
        <v>3534</v>
      </c>
      <c r="J18" s="57">
        <v>117163271.25999968</v>
      </c>
      <c r="K18" s="57">
        <v>33153.161080928039</v>
      </c>
      <c r="L18" s="89">
        <v>3172</v>
      </c>
      <c r="M18" s="57">
        <v>99742928.419999987</v>
      </c>
      <c r="N18" s="57">
        <v>31444.807194199238</v>
      </c>
      <c r="O18" s="43">
        <v>2793</v>
      </c>
      <c r="P18" s="57">
        <v>89898027.170000434</v>
      </c>
      <c r="Q18" s="57">
        <v>32186.905538847273</v>
      </c>
      <c r="R18" s="43">
        <v>2663</v>
      </c>
      <c r="S18" s="57">
        <v>89135166.110000089</v>
      </c>
      <c r="T18" s="57">
        <v>33471.710893728909</v>
      </c>
    </row>
    <row r="19" spans="1:20" x14ac:dyDescent="0.3">
      <c r="A19" s="191"/>
      <c r="B19" s="56" t="s">
        <v>296</v>
      </c>
      <c r="C19" s="43">
        <v>413</v>
      </c>
      <c r="D19" s="57">
        <v>9772408.6800000202</v>
      </c>
      <c r="E19" s="57">
        <v>23662.006489104166</v>
      </c>
      <c r="F19" s="43">
        <v>363</v>
      </c>
      <c r="G19" s="57">
        <v>7373206.200000017</v>
      </c>
      <c r="H19" s="57">
        <v>20311.862809917402</v>
      </c>
      <c r="I19" s="43">
        <v>198</v>
      </c>
      <c r="J19" s="57">
        <v>4920697.240000003</v>
      </c>
      <c r="K19" s="57">
        <v>24852.006262626277</v>
      </c>
      <c r="L19" s="89">
        <v>140</v>
      </c>
      <c r="M19" s="57">
        <v>2637305.9499999993</v>
      </c>
      <c r="N19" s="57">
        <v>18837.899642857137</v>
      </c>
      <c r="O19" s="43">
        <v>74</v>
      </c>
      <c r="P19" s="57">
        <v>754023.69999999972</v>
      </c>
      <c r="Q19" s="57">
        <v>10189.509459459456</v>
      </c>
      <c r="R19" s="43">
        <v>39</v>
      </c>
      <c r="S19" s="57">
        <v>1069705.2700000003</v>
      </c>
      <c r="T19" s="57">
        <v>27428.340256410262</v>
      </c>
    </row>
    <row r="20" spans="1:20" x14ac:dyDescent="0.3">
      <c r="A20" s="191"/>
      <c r="B20" s="50" t="s">
        <v>289</v>
      </c>
      <c r="C20" s="45">
        <v>48633</v>
      </c>
      <c r="D20" s="58">
        <v>1492992499.4699697</v>
      </c>
      <c r="E20" s="58">
        <v>30699.165165010789</v>
      </c>
      <c r="F20" s="45">
        <v>48756</v>
      </c>
      <c r="G20" s="58">
        <v>1501146934.4999812</v>
      </c>
      <c r="H20" s="58">
        <v>30788.968219295701</v>
      </c>
      <c r="I20" s="45">
        <v>48586</v>
      </c>
      <c r="J20" s="58">
        <v>1580933160.639981</v>
      </c>
      <c r="K20" s="58">
        <v>32538.862236857964</v>
      </c>
      <c r="L20" s="90">
        <v>47786</v>
      </c>
      <c r="M20" s="58">
        <v>1582641957.6799889</v>
      </c>
      <c r="N20" s="58">
        <v>33119.364618925814</v>
      </c>
      <c r="O20" s="45">
        <v>44949</v>
      </c>
      <c r="P20" s="58">
        <v>1166086699.6100125</v>
      </c>
      <c r="Q20" s="58">
        <v>25942.439200204954</v>
      </c>
      <c r="R20" s="45">
        <v>40903</v>
      </c>
      <c r="S20" s="58">
        <v>1326508037.6599674</v>
      </c>
      <c r="T20" s="58">
        <v>32430.580584797386</v>
      </c>
    </row>
    <row r="21" spans="1:20" x14ac:dyDescent="0.3">
      <c r="A21" s="190" t="s">
        <v>275</v>
      </c>
      <c r="B21" s="56" t="s">
        <v>275</v>
      </c>
      <c r="C21" s="43">
        <v>25031</v>
      </c>
      <c r="D21" s="57">
        <v>365241664.41999972</v>
      </c>
      <c r="E21" s="57">
        <v>14591.573026247443</v>
      </c>
      <c r="F21" s="43">
        <v>28149</v>
      </c>
      <c r="G21" s="57">
        <v>443809393.84000218</v>
      </c>
      <c r="H21" s="57">
        <v>15766.435533766818</v>
      </c>
      <c r="I21" s="43">
        <v>29751</v>
      </c>
      <c r="J21" s="57">
        <v>524431206.17000055</v>
      </c>
      <c r="K21" s="57">
        <v>17627.347187321455</v>
      </c>
      <c r="L21" s="89">
        <v>37921</v>
      </c>
      <c r="M21" s="57">
        <v>612536905.01999986</v>
      </c>
      <c r="N21" s="57">
        <v>16152.973418949918</v>
      </c>
      <c r="O21" s="43">
        <v>37697</v>
      </c>
      <c r="P21" s="57">
        <v>642520532.28000367</v>
      </c>
      <c r="Q21" s="57">
        <v>17044.341254741856</v>
      </c>
      <c r="R21" s="43">
        <v>34140</v>
      </c>
      <c r="S21" s="57">
        <v>636821025.85000181</v>
      </c>
      <c r="T21" s="57">
        <v>18653.222784124249</v>
      </c>
    </row>
    <row r="22" spans="1:20" x14ac:dyDescent="0.3">
      <c r="A22" s="191"/>
      <c r="B22" s="50" t="s">
        <v>289</v>
      </c>
      <c r="C22" s="45">
        <v>25031</v>
      </c>
      <c r="D22" s="58">
        <v>365241664.41999972</v>
      </c>
      <c r="E22" s="58">
        <v>14591.573026247443</v>
      </c>
      <c r="F22" s="45">
        <v>28149</v>
      </c>
      <c r="G22" s="58">
        <v>443809393.84000218</v>
      </c>
      <c r="H22" s="58">
        <v>15766.435533766818</v>
      </c>
      <c r="I22" s="45">
        <v>29751</v>
      </c>
      <c r="J22" s="58">
        <v>524431206.17000055</v>
      </c>
      <c r="K22" s="58">
        <v>17627.347187321455</v>
      </c>
      <c r="L22" s="90">
        <v>37921</v>
      </c>
      <c r="M22" s="58">
        <v>612536905.01999986</v>
      </c>
      <c r="N22" s="58">
        <v>16152.973418949918</v>
      </c>
      <c r="O22" s="45">
        <v>37697</v>
      </c>
      <c r="P22" s="58">
        <v>642520532.28000367</v>
      </c>
      <c r="Q22" s="58">
        <v>17044.341254741856</v>
      </c>
      <c r="R22" s="45">
        <v>34140</v>
      </c>
      <c r="S22" s="58">
        <v>636821025.85000181</v>
      </c>
      <c r="T22" s="58">
        <v>18653.222784124249</v>
      </c>
    </row>
    <row r="23" spans="1:20" x14ac:dyDescent="0.3">
      <c r="A23" s="190" t="s">
        <v>276</v>
      </c>
      <c r="B23" s="56" t="s">
        <v>297</v>
      </c>
      <c r="C23" s="43">
        <v>447</v>
      </c>
      <c r="D23" s="57">
        <v>2028585.7000000016</v>
      </c>
      <c r="E23" s="57">
        <v>4538.2230425055968</v>
      </c>
      <c r="F23" s="43">
        <v>431</v>
      </c>
      <c r="G23" s="57">
        <v>2050382.3800000099</v>
      </c>
      <c r="H23" s="57">
        <v>4757.267703016264</v>
      </c>
      <c r="I23" s="43">
        <v>381</v>
      </c>
      <c r="J23" s="57">
        <v>1143523.5699999984</v>
      </c>
      <c r="K23" s="57">
        <v>3001.3741994750617</v>
      </c>
      <c r="L23" s="89"/>
      <c r="M23" s="57"/>
      <c r="N23" s="57"/>
      <c r="O23" s="43"/>
      <c r="P23" s="57"/>
      <c r="Q23" s="57"/>
      <c r="R23" s="30"/>
      <c r="S23" s="57"/>
      <c r="T23" s="57"/>
    </row>
    <row r="24" spans="1:20" x14ac:dyDescent="0.3">
      <c r="A24" s="191"/>
      <c r="B24" s="56" t="s">
        <v>298</v>
      </c>
      <c r="C24" s="30"/>
      <c r="D24" s="59"/>
      <c r="E24" s="59"/>
      <c r="F24" s="30"/>
      <c r="G24" s="59"/>
      <c r="H24" s="59"/>
      <c r="I24" s="49">
        <v>105775</v>
      </c>
      <c r="J24" s="57">
        <v>466704998.07000005</v>
      </c>
      <c r="K24" s="57">
        <v>4412.2429503190742</v>
      </c>
      <c r="L24" s="89">
        <v>109763</v>
      </c>
      <c r="M24" s="57">
        <v>508173978.67000002</v>
      </c>
      <c r="N24" s="57">
        <v>4629.7384243324259</v>
      </c>
      <c r="O24" s="43">
        <v>112720</v>
      </c>
      <c r="P24" s="57">
        <v>431176643.37</v>
      </c>
      <c r="Q24" s="57">
        <v>3825.2008815649397</v>
      </c>
      <c r="R24" s="43">
        <v>115650</v>
      </c>
      <c r="S24" s="57">
        <v>448260338.89010215</v>
      </c>
      <c r="T24" s="57">
        <v>3876.0081183752886</v>
      </c>
    </row>
    <row r="25" spans="1:20" x14ac:dyDescent="0.3">
      <c r="A25" s="191"/>
      <c r="B25" s="56" t="s">
        <v>299</v>
      </c>
      <c r="C25" s="43">
        <v>98696</v>
      </c>
      <c r="D25" s="57">
        <v>246213828.03009874</v>
      </c>
      <c r="E25" s="57">
        <v>2494.6687609436931</v>
      </c>
      <c r="F25" s="43">
        <v>101392</v>
      </c>
      <c r="G25" s="57">
        <f>254184811.070215+795</f>
        <v>254185606.07021499</v>
      </c>
      <c r="H25" s="57">
        <v>2506.9513479388424</v>
      </c>
      <c r="I25" s="43"/>
      <c r="J25" s="57"/>
      <c r="K25" s="57"/>
      <c r="L25" s="89"/>
      <c r="M25" s="57"/>
      <c r="N25" s="57"/>
      <c r="O25" s="30"/>
      <c r="P25" s="57"/>
      <c r="Q25" s="57"/>
      <c r="R25" s="30"/>
      <c r="S25" s="57"/>
      <c r="T25" s="57"/>
    </row>
    <row r="26" spans="1:20" x14ac:dyDescent="0.3">
      <c r="A26" s="191"/>
      <c r="B26" s="56" t="s">
        <v>300</v>
      </c>
      <c r="C26" s="43">
        <v>2935</v>
      </c>
      <c r="D26" s="57">
        <v>1610217.429999996</v>
      </c>
      <c r="E26" s="57">
        <v>548.62604088585897</v>
      </c>
      <c r="F26" s="43">
        <v>2819</v>
      </c>
      <c r="G26" s="57">
        <v>1804410.4900000016</v>
      </c>
      <c r="H26" s="57">
        <v>640.0888577509761</v>
      </c>
      <c r="I26" s="43"/>
      <c r="J26" s="57"/>
      <c r="K26" s="57"/>
      <c r="L26" s="89"/>
      <c r="M26" s="57"/>
      <c r="N26" s="57"/>
      <c r="O26" s="30"/>
      <c r="P26" s="57"/>
      <c r="Q26" s="57"/>
      <c r="R26" s="30"/>
      <c r="S26" s="57"/>
      <c r="T26" s="57"/>
    </row>
    <row r="27" spans="1:20" x14ac:dyDescent="0.3">
      <c r="A27" s="191"/>
      <c r="B27" s="50" t="s">
        <v>289</v>
      </c>
      <c r="C27" s="45">
        <v>101618</v>
      </c>
      <c r="D27" s="58">
        <v>249852631.16009873</v>
      </c>
      <c r="E27" s="58">
        <v>2458.7438363291812</v>
      </c>
      <c r="F27" s="45">
        <v>104263</v>
      </c>
      <c r="G27" s="58">
        <v>258040398.94021511</v>
      </c>
      <c r="H27" s="58">
        <v>2474.8990431909219</v>
      </c>
      <c r="I27" s="45">
        <v>106131</v>
      </c>
      <c r="J27" s="58">
        <v>467848521.64000005</v>
      </c>
      <c r="K27" s="58">
        <v>4408.217407166615</v>
      </c>
      <c r="L27" s="90">
        <v>109763</v>
      </c>
      <c r="M27" s="58">
        <v>508173978.67000002</v>
      </c>
      <c r="N27" s="58">
        <v>4629.7384243324259</v>
      </c>
      <c r="O27" s="45">
        <v>112720</v>
      </c>
      <c r="P27" s="58">
        <v>431176643.37</v>
      </c>
      <c r="Q27" s="58">
        <v>3825.2008815649397</v>
      </c>
      <c r="R27" s="45">
        <v>115650</v>
      </c>
      <c r="S27" s="58">
        <v>448260338.89010215</v>
      </c>
      <c r="T27" s="58">
        <v>3876.0081183752886</v>
      </c>
    </row>
    <row r="28" spans="1:20" x14ac:dyDescent="0.3">
      <c r="A28" s="190" t="s">
        <v>277</v>
      </c>
      <c r="B28" s="56" t="s">
        <v>277</v>
      </c>
      <c r="C28" s="43">
        <v>18959</v>
      </c>
      <c r="D28" s="57">
        <v>141364791.5399999</v>
      </c>
      <c r="E28" s="57">
        <v>7456.3421878791023</v>
      </c>
      <c r="F28" s="43">
        <v>20304</v>
      </c>
      <c r="G28" s="57">
        <v>167393623.6200003</v>
      </c>
      <c r="H28" s="57">
        <v>8244.36680555557</v>
      </c>
      <c r="I28" s="43">
        <v>21320</v>
      </c>
      <c r="J28" s="57">
        <v>204764466.71999994</v>
      </c>
      <c r="K28" s="57">
        <v>9604.3370881801093</v>
      </c>
      <c r="L28" s="89">
        <v>21734</v>
      </c>
      <c r="M28" s="57">
        <v>220792982.88000029</v>
      </c>
      <c r="N28" s="57">
        <v>10158.874706910845</v>
      </c>
      <c r="O28" s="43">
        <v>17821</v>
      </c>
      <c r="P28" s="57">
        <v>206844539.1699999</v>
      </c>
      <c r="Q28" s="57">
        <v>11606.786329049992</v>
      </c>
      <c r="R28" s="43">
        <v>20352</v>
      </c>
      <c r="S28" s="57">
        <v>257470228.25999987</v>
      </c>
      <c r="T28" s="57">
        <v>12650.856341391504</v>
      </c>
    </row>
    <row r="29" spans="1:20" x14ac:dyDescent="0.3">
      <c r="A29" s="191"/>
      <c r="B29" s="50" t="s">
        <v>289</v>
      </c>
      <c r="C29" s="45">
        <v>18959</v>
      </c>
      <c r="D29" s="58">
        <v>141364791.5399999</v>
      </c>
      <c r="E29" s="58">
        <v>7456.3421878791023</v>
      </c>
      <c r="F29" s="45">
        <v>20304</v>
      </c>
      <c r="G29" s="58">
        <v>167393623.6200003</v>
      </c>
      <c r="H29" s="58">
        <v>8244.36680555557</v>
      </c>
      <c r="I29" s="45">
        <v>21320</v>
      </c>
      <c r="J29" s="58">
        <v>204764466.71999994</v>
      </c>
      <c r="K29" s="58">
        <v>9604.3370881801093</v>
      </c>
      <c r="L29" s="90">
        <v>21734</v>
      </c>
      <c r="M29" s="58">
        <v>220792982.88000029</v>
      </c>
      <c r="N29" s="58">
        <v>10158.874706910845</v>
      </c>
      <c r="O29" s="45">
        <v>17821</v>
      </c>
      <c r="P29" s="58">
        <v>206844539.1699999</v>
      </c>
      <c r="Q29" s="58">
        <v>11606.786329049992</v>
      </c>
      <c r="R29" s="45">
        <v>20352</v>
      </c>
      <c r="S29" s="58">
        <v>257470228.25999987</v>
      </c>
      <c r="T29" s="58">
        <v>12650.856341391504</v>
      </c>
    </row>
    <row r="30" spans="1:20" x14ac:dyDescent="0.3">
      <c r="A30" s="190" t="s">
        <v>278</v>
      </c>
      <c r="B30" s="56" t="s">
        <v>301</v>
      </c>
      <c r="C30" s="43">
        <v>1674</v>
      </c>
      <c r="D30" s="57">
        <v>7808468.5199999828</v>
      </c>
      <c r="E30" s="57">
        <v>4664.5570609318893</v>
      </c>
      <c r="F30" s="43">
        <v>1475</v>
      </c>
      <c r="G30" s="57">
        <v>7289463.7299999995</v>
      </c>
      <c r="H30" s="57">
        <v>4942.0093084745758</v>
      </c>
      <c r="I30" s="43">
        <v>1031</v>
      </c>
      <c r="J30" s="57">
        <v>6179735.0199999996</v>
      </c>
      <c r="K30" s="57">
        <v>5993.9233947623661</v>
      </c>
      <c r="L30" s="89">
        <v>690</v>
      </c>
      <c r="M30" s="57">
        <v>3634396.3800000013</v>
      </c>
      <c r="N30" s="57">
        <v>5267.2411304347843</v>
      </c>
      <c r="O30" s="43">
        <v>216</v>
      </c>
      <c r="P30" s="57">
        <v>757978.62</v>
      </c>
      <c r="Q30" s="57">
        <v>3509.1602777777775</v>
      </c>
      <c r="R30" s="43">
        <v>192</v>
      </c>
      <c r="S30" s="57">
        <v>1658546.3299999998</v>
      </c>
      <c r="T30" s="57">
        <v>8638.2621354166658</v>
      </c>
    </row>
    <row r="31" spans="1:20" x14ac:dyDescent="0.3">
      <c r="A31" s="191"/>
      <c r="B31" s="56" t="s">
        <v>302</v>
      </c>
      <c r="C31" s="43">
        <v>2578</v>
      </c>
      <c r="D31" s="57">
        <v>25179351.849999968</v>
      </c>
      <c r="E31" s="57">
        <v>9767.010027152819</v>
      </c>
      <c r="F31" s="43">
        <v>3194</v>
      </c>
      <c r="G31" s="57">
        <v>33651524.559999987</v>
      </c>
      <c r="H31" s="57">
        <v>10535.856155291167</v>
      </c>
      <c r="I31" s="43">
        <v>3611</v>
      </c>
      <c r="J31" s="57">
        <v>45809064.529999942</v>
      </c>
      <c r="K31" s="57">
        <v>12685.977438382703</v>
      </c>
      <c r="L31" s="89">
        <v>3855</v>
      </c>
      <c r="M31" s="57">
        <v>53768613.969999999</v>
      </c>
      <c r="N31" s="57">
        <v>13947.759784695201</v>
      </c>
      <c r="O31" s="43">
        <v>3827</v>
      </c>
      <c r="P31" s="57">
        <v>41665801.069999941</v>
      </c>
      <c r="Q31" s="57">
        <v>10887.327167494106</v>
      </c>
      <c r="R31" s="43">
        <v>3977</v>
      </c>
      <c r="S31" s="57">
        <v>54260172.320000008</v>
      </c>
      <c r="T31" s="57">
        <v>13643.493165702794</v>
      </c>
    </row>
    <row r="32" spans="1:20" x14ac:dyDescent="0.3">
      <c r="A32" s="191"/>
      <c r="B32" s="56" t="s">
        <v>303</v>
      </c>
      <c r="C32" s="49" t="s">
        <v>267</v>
      </c>
      <c r="D32" s="57">
        <v>48634.98</v>
      </c>
      <c r="E32" s="57">
        <v>12158.745000000001</v>
      </c>
      <c r="F32" s="49" t="s">
        <v>267</v>
      </c>
      <c r="G32" s="57">
        <v>49178.969999999994</v>
      </c>
      <c r="H32" s="57">
        <v>12294.742499999998</v>
      </c>
      <c r="I32" s="49" t="s">
        <v>267</v>
      </c>
      <c r="J32" s="57">
        <v>51101.440000000002</v>
      </c>
      <c r="K32" s="57">
        <v>12775.36</v>
      </c>
      <c r="L32" s="94" t="s">
        <v>267</v>
      </c>
      <c r="M32" s="57">
        <v>70120.14</v>
      </c>
      <c r="N32" s="57">
        <v>17530.035</v>
      </c>
      <c r="O32" s="49" t="s">
        <v>267</v>
      </c>
      <c r="P32" s="57">
        <v>60183.790000000008</v>
      </c>
      <c r="Q32" s="57">
        <v>8597.6842857142874</v>
      </c>
      <c r="R32" s="49" t="s">
        <v>267</v>
      </c>
      <c r="S32" s="57">
        <v>53444.899999999994</v>
      </c>
      <c r="T32" s="57">
        <v>13361.224999999999</v>
      </c>
    </row>
    <row r="33" spans="1:20" x14ac:dyDescent="0.3">
      <c r="A33" s="191"/>
      <c r="B33" s="56" t="s">
        <v>304</v>
      </c>
      <c r="C33" s="43">
        <v>6211</v>
      </c>
      <c r="D33" s="57">
        <v>97470893.419999808</v>
      </c>
      <c r="E33" s="57">
        <v>15693.268945419386</v>
      </c>
      <c r="F33" s="43">
        <v>5104</v>
      </c>
      <c r="G33" s="57">
        <v>75870298.45999983</v>
      </c>
      <c r="H33" s="57">
        <v>14864.870387931001</v>
      </c>
      <c r="I33" s="43">
        <v>3630</v>
      </c>
      <c r="J33" s="57">
        <v>59318606.999999829</v>
      </c>
      <c r="K33" s="57">
        <v>16341.21404958673</v>
      </c>
      <c r="L33" s="89">
        <v>2605</v>
      </c>
      <c r="M33" s="57">
        <v>48586263.810000114</v>
      </c>
      <c r="N33" s="57">
        <v>18651.156932821541</v>
      </c>
      <c r="O33" s="43">
        <v>1900</v>
      </c>
      <c r="P33" s="57">
        <v>22077374.069999989</v>
      </c>
      <c r="Q33" s="57">
        <v>11619.67056315789</v>
      </c>
      <c r="R33" s="43">
        <v>836</v>
      </c>
      <c r="S33" s="57">
        <v>16173645.35</v>
      </c>
      <c r="T33" s="57">
        <v>19346.465729665073</v>
      </c>
    </row>
    <row r="34" spans="1:20" x14ac:dyDescent="0.3">
      <c r="A34" s="191"/>
      <c r="B34" s="56" t="s">
        <v>305</v>
      </c>
      <c r="C34" s="43">
        <v>24</v>
      </c>
      <c r="D34" s="57">
        <v>310826.22999999992</v>
      </c>
      <c r="E34" s="57">
        <v>12951.092916666663</v>
      </c>
      <c r="F34" s="49" t="s">
        <v>267</v>
      </c>
      <c r="G34" s="57">
        <v>156695.47999999998</v>
      </c>
      <c r="H34" s="57">
        <v>14245.043636363635</v>
      </c>
      <c r="I34" s="49" t="s">
        <v>267</v>
      </c>
      <c r="J34" s="57">
        <v>103348.93</v>
      </c>
      <c r="K34" s="57">
        <v>17224.821666666667</v>
      </c>
      <c r="L34" s="94" t="s">
        <v>267</v>
      </c>
      <c r="M34" s="57">
        <v>68896.26999999999</v>
      </c>
      <c r="N34" s="57">
        <v>17224.067499999997</v>
      </c>
      <c r="O34" s="49" t="s">
        <v>267</v>
      </c>
      <c r="P34" s="57">
        <v>21065.439999999999</v>
      </c>
      <c r="Q34" s="57">
        <v>10532.72</v>
      </c>
      <c r="R34" s="49"/>
      <c r="S34" s="57"/>
      <c r="T34" s="57"/>
    </row>
    <row r="35" spans="1:20" x14ac:dyDescent="0.3">
      <c r="A35" s="191"/>
      <c r="B35" s="56" t="s">
        <v>306</v>
      </c>
      <c r="C35" s="43">
        <v>9575</v>
      </c>
      <c r="D35" s="57">
        <v>56162387.460000053</v>
      </c>
      <c r="E35" s="57">
        <v>5865.5234945169768</v>
      </c>
      <c r="F35" s="43">
        <v>9889</v>
      </c>
      <c r="G35" s="57">
        <v>73003684.850000054</v>
      </c>
      <c r="H35" s="57">
        <v>7382.31214986349</v>
      </c>
      <c r="I35" s="43">
        <v>10030</v>
      </c>
      <c r="J35" s="57">
        <v>78247686.470000401</v>
      </c>
      <c r="K35" s="57">
        <v>7801.3645533400204</v>
      </c>
      <c r="L35" s="89">
        <v>9691</v>
      </c>
      <c r="M35" s="57">
        <v>74026896.690000728</v>
      </c>
      <c r="N35" s="57">
        <v>7638.7263120421758</v>
      </c>
      <c r="O35" s="43">
        <v>9530</v>
      </c>
      <c r="P35" s="57">
        <v>71997331.180000544</v>
      </c>
      <c r="Q35" s="57">
        <v>7554.8091479538871</v>
      </c>
      <c r="R35" s="43">
        <v>9603</v>
      </c>
      <c r="S35" s="57">
        <v>74915313.929999977</v>
      </c>
      <c r="T35" s="57">
        <v>7801.2406466729126</v>
      </c>
    </row>
    <row r="36" spans="1:20" x14ac:dyDescent="0.3">
      <c r="A36" s="191"/>
      <c r="B36" s="50" t="s">
        <v>289</v>
      </c>
      <c r="C36" s="45">
        <v>17925</v>
      </c>
      <c r="D36" s="58">
        <v>186980562.4599998</v>
      </c>
      <c r="E36" s="58">
        <v>10431.272661645735</v>
      </c>
      <c r="F36" s="45">
        <v>17527</v>
      </c>
      <c r="G36" s="58">
        <v>190020846.04999989</v>
      </c>
      <c r="H36" s="58">
        <v>10841.607009185822</v>
      </c>
      <c r="I36" s="45">
        <v>16485</v>
      </c>
      <c r="J36" s="58">
        <v>189709543.39000016</v>
      </c>
      <c r="K36" s="58">
        <v>11508.009911434647</v>
      </c>
      <c r="L36" s="90">
        <v>15316</v>
      </c>
      <c r="M36" s="58">
        <v>180155187.26000082</v>
      </c>
      <c r="N36" s="58">
        <v>11762.548136589241</v>
      </c>
      <c r="O36" s="45">
        <v>14320</v>
      </c>
      <c r="P36" s="58">
        <v>136579734.17000046</v>
      </c>
      <c r="Q36" s="58">
        <v>9537.6909336592507</v>
      </c>
      <c r="R36" s="45">
        <v>13570</v>
      </c>
      <c r="S36" s="58">
        <v>147061122.83000001</v>
      </c>
      <c r="T36" s="58">
        <v>10837.223495210023</v>
      </c>
    </row>
    <row r="37" spans="1:20" x14ac:dyDescent="0.3">
      <c r="A37" s="190" t="s">
        <v>279</v>
      </c>
      <c r="B37" s="56" t="s">
        <v>307</v>
      </c>
      <c r="C37" s="43">
        <v>7680</v>
      </c>
      <c r="D37" s="57">
        <v>33070600</v>
      </c>
      <c r="E37" s="57">
        <v>4306.067708333333</v>
      </c>
      <c r="F37" s="43">
        <v>10388</v>
      </c>
      <c r="G37" s="57">
        <v>51100250</v>
      </c>
      <c r="H37" s="57">
        <v>4919.1615325375433</v>
      </c>
      <c r="I37" s="43">
        <v>14142</v>
      </c>
      <c r="J37" s="57">
        <v>70096100</v>
      </c>
      <c r="K37" s="57">
        <v>4956.5902984019231</v>
      </c>
      <c r="L37" s="89">
        <v>18162</v>
      </c>
      <c r="M37" s="57">
        <v>91306306</v>
      </c>
      <c r="N37" s="57">
        <v>5027.3266160114526</v>
      </c>
      <c r="O37" s="43">
        <v>21232</v>
      </c>
      <c r="P37" s="57">
        <v>112447971</v>
      </c>
      <c r="Q37" s="57">
        <v>5296.1553786737004</v>
      </c>
      <c r="R37" s="43">
        <v>25381</v>
      </c>
      <c r="S37" s="57">
        <v>130588225</v>
      </c>
      <c r="T37" s="57">
        <v>5145.1174106615181</v>
      </c>
    </row>
    <row r="38" spans="1:20" x14ac:dyDescent="0.3">
      <c r="A38" s="191"/>
      <c r="B38" s="56" t="s">
        <v>308</v>
      </c>
      <c r="C38" s="43">
        <v>5191</v>
      </c>
      <c r="D38" s="57">
        <v>15357380</v>
      </c>
      <c r="E38" s="57">
        <v>2958.4627239452898</v>
      </c>
      <c r="F38" s="43">
        <v>7310</v>
      </c>
      <c r="G38" s="57">
        <v>24102450</v>
      </c>
      <c r="H38" s="57">
        <v>3297.1887824897399</v>
      </c>
      <c r="I38" s="43">
        <v>9750</v>
      </c>
      <c r="J38" s="57">
        <v>36808100</v>
      </c>
      <c r="K38" s="57">
        <v>3775.1897435897436</v>
      </c>
      <c r="L38" s="89">
        <v>12027</v>
      </c>
      <c r="M38" s="57">
        <v>48582430</v>
      </c>
      <c r="N38" s="57">
        <v>4039.4470774091628</v>
      </c>
      <c r="O38" s="43">
        <v>13301</v>
      </c>
      <c r="P38" s="57">
        <v>61265310</v>
      </c>
      <c r="Q38" s="57">
        <v>4606.0679648146752</v>
      </c>
      <c r="R38" s="43">
        <v>16164</v>
      </c>
      <c r="S38" s="57">
        <v>90134310</v>
      </c>
      <c r="T38" s="57">
        <v>5576.2379361544172</v>
      </c>
    </row>
    <row r="39" spans="1:20" x14ac:dyDescent="0.3">
      <c r="A39" s="191"/>
      <c r="B39" s="56" t="s">
        <v>309</v>
      </c>
      <c r="C39" s="43">
        <v>99</v>
      </c>
      <c r="D39" s="57">
        <v>678453.05</v>
      </c>
      <c r="E39" s="57">
        <v>6853.0611111111111</v>
      </c>
      <c r="F39" s="43">
        <v>113</v>
      </c>
      <c r="G39" s="57">
        <v>785114.07</v>
      </c>
      <c r="H39" s="57">
        <v>6947.9121238938051</v>
      </c>
      <c r="I39" s="43">
        <v>129</v>
      </c>
      <c r="J39" s="57">
        <v>867364.13000000024</v>
      </c>
      <c r="K39" s="57">
        <v>6723.7529457364362</v>
      </c>
      <c r="L39" s="89">
        <v>127</v>
      </c>
      <c r="M39" s="57">
        <v>912976.11999999988</v>
      </c>
      <c r="N39" s="57">
        <v>7188.7883464566921</v>
      </c>
      <c r="O39" s="43">
        <v>119</v>
      </c>
      <c r="P39" s="57">
        <v>873765.67999999993</v>
      </c>
      <c r="Q39" s="57">
        <v>7342.5687394957977</v>
      </c>
      <c r="R39" s="43">
        <v>114</v>
      </c>
      <c r="S39" s="57">
        <v>848808.1</v>
      </c>
      <c r="T39" s="57">
        <v>7445.6850877192983</v>
      </c>
    </row>
    <row r="40" spans="1:20" x14ac:dyDescent="0.3">
      <c r="A40" s="191"/>
      <c r="B40" s="56" t="s">
        <v>310</v>
      </c>
      <c r="C40" s="43">
        <v>7530</v>
      </c>
      <c r="D40" s="57">
        <v>7883304.6600000011</v>
      </c>
      <c r="E40" s="57">
        <v>1046.9196095617531</v>
      </c>
      <c r="F40" s="43">
        <v>10186</v>
      </c>
      <c r="G40" s="57">
        <v>10916940.450000001</v>
      </c>
      <c r="H40" s="57">
        <v>1071.7593216179071</v>
      </c>
      <c r="I40" s="43">
        <v>13786</v>
      </c>
      <c r="J40" s="57">
        <v>15319762.810000001</v>
      </c>
      <c r="K40" s="57">
        <v>1111.2551001015524</v>
      </c>
      <c r="L40" s="89">
        <v>17646</v>
      </c>
      <c r="M40" s="57">
        <v>18350995.52</v>
      </c>
      <c r="N40" s="57">
        <v>1039.952143261929</v>
      </c>
      <c r="O40" s="43">
        <v>20608</v>
      </c>
      <c r="P40" s="57">
        <v>21579583.25</v>
      </c>
      <c r="Q40" s="57">
        <v>1047.1459263392858</v>
      </c>
      <c r="R40" s="43">
        <v>24713</v>
      </c>
      <c r="S40" s="57">
        <v>26202478.420000002</v>
      </c>
      <c r="T40" s="57">
        <v>1060.2710484360459</v>
      </c>
    </row>
    <row r="41" spans="1:20" x14ac:dyDescent="0.3">
      <c r="A41" s="191"/>
      <c r="B41" s="50" t="s">
        <v>289</v>
      </c>
      <c r="C41" s="45">
        <v>7809</v>
      </c>
      <c r="D41" s="58">
        <v>56989737.710000001</v>
      </c>
      <c r="E41" s="58">
        <v>7297.9559111281851</v>
      </c>
      <c r="F41" s="45">
        <v>10549</v>
      </c>
      <c r="G41" s="58">
        <v>86904754.519999996</v>
      </c>
      <c r="H41" s="58">
        <v>8238.1983619300408</v>
      </c>
      <c r="I41" s="45">
        <v>14256</v>
      </c>
      <c r="J41" s="58">
        <v>123091326.94</v>
      </c>
      <c r="K41" s="58">
        <v>8634.352338664421</v>
      </c>
      <c r="L41" s="90">
        <v>18283</v>
      </c>
      <c r="M41" s="58">
        <v>159152707.63999999</v>
      </c>
      <c r="N41" s="58">
        <v>8704.9558409451402</v>
      </c>
      <c r="O41" s="45">
        <v>21351</v>
      </c>
      <c r="P41" s="58">
        <v>196166629.93000001</v>
      </c>
      <c r="Q41" s="58">
        <v>9187.7022120743768</v>
      </c>
      <c r="R41" s="45">
        <v>25514</v>
      </c>
      <c r="S41" s="58">
        <v>247773821.52000001</v>
      </c>
      <c r="T41" s="58">
        <v>9711.2887638159445</v>
      </c>
    </row>
    <row r="42" spans="1:20" x14ac:dyDescent="0.3">
      <c r="A42" s="190" t="s">
        <v>280</v>
      </c>
      <c r="B42" s="56" t="s">
        <v>311</v>
      </c>
      <c r="C42" s="43">
        <v>31464</v>
      </c>
      <c r="D42" s="57">
        <v>70708415.740000188</v>
      </c>
      <c r="E42" s="57">
        <v>2247.2799307144733</v>
      </c>
      <c r="F42" s="43">
        <v>31092</v>
      </c>
      <c r="G42" s="57">
        <v>69931952.049999997</v>
      </c>
      <c r="H42" s="57">
        <v>2249.194392448218</v>
      </c>
      <c r="I42" s="43">
        <v>29707</v>
      </c>
      <c r="J42" s="57">
        <v>69337354.890000895</v>
      </c>
      <c r="K42" s="57">
        <v>2334.0409630727067</v>
      </c>
      <c r="L42" s="89">
        <v>27224</v>
      </c>
      <c r="M42" s="57">
        <v>56123557.620000452</v>
      </c>
      <c r="N42" s="57">
        <v>2061.5470768439777</v>
      </c>
      <c r="O42" s="43">
        <v>23111</v>
      </c>
      <c r="P42" s="57">
        <v>51908666.260000251</v>
      </c>
      <c r="Q42" s="57">
        <v>2246.0588576868267</v>
      </c>
      <c r="R42" s="43">
        <v>23869</v>
      </c>
      <c r="S42" s="57">
        <v>54711746.179999813</v>
      </c>
      <c r="T42" s="57">
        <v>2292.1675051321722</v>
      </c>
    </row>
    <row r="43" spans="1:20" x14ac:dyDescent="0.3">
      <c r="A43" s="191"/>
      <c r="B43" s="56" t="s">
        <v>687</v>
      </c>
      <c r="C43" s="43"/>
      <c r="D43" s="57"/>
      <c r="E43" s="57"/>
      <c r="F43" s="43"/>
      <c r="G43" s="57"/>
      <c r="H43" s="57"/>
      <c r="I43" s="43"/>
      <c r="J43" s="57"/>
      <c r="K43" s="57"/>
      <c r="L43" s="89"/>
      <c r="M43" s="57"/>
      <c r="N43" s="57"/>
      <c r="O43" s="43">
        <v>1747</v>
      </c>
      <c r="P43" s="57">
        <v>6224215.3600000646</v>
      </c>
      <c r="Q43" s="57">
        <v>3562.8021522610557</v>
      </c>
      <c r="R43" s="43">
        <v>1672</v>
      </c>
      <c r="S43" s="57">
        <v>7224937.4400000712</v>
      </c>
      <c r="T43" s="57">
        <v>4321.1348325359277</v>
      </c>
    </row>
    <row r="44" spans="1:20" x14ac:dyDescent="0.3">
      <c r="A44" s="191"/>
      <c r="B44" s="56" t="s">
        <v>312</v>
      </c>
      <c r="C44" s="43">
        <v>2210</v>
      </c>
      <c r="D44" s="57">
        <v>7415296.849999967</v>
      </c>
      <c r="E44" s="57">
        <v>3355.3379411764558</v>
      </c>
      <c r="F44" s="43">
        <v>2654</v>
      </c>
      <c r="G44" s="57">
        <v>10821535.529999994</v>
      </c>
      <c r="H44" s="57">
        <v>4077.4436812358681</v>
      </c>
      <c r="I44" s="43">
        <v>3083</v>
      </c>
      <c r="J44" s="57">
        <v>12387709.599999966</v>
      </c>
      <c r="K44" s="57">
        <v>4018.0699318845172</v>
      </c>
      <c r="L44" s="89">
        <v>3643</v>
      </c>
      <c r="M44" s="57">
        <v>12919257.62999998</v>
      </c>
      <c r="N44" s="57">
        <v>3546.3238073016691</v>
      </c>
      <c r="O44" s="43">
        <v>4305</v>
      </c>
      <c r="P44" s="57">
        <v>15121879.82000003</v>
      </c>
      <c r="Q44" s="57">
        <v>3512.6317816492519</v>
      </c>
      <c r="R44" s="43">
        <v>4748</v>
      </c>
      <c r="S44" s="57">
        <v>17977699.880000062</v>
      </c>
      <c r="T44" s="57">
        <v>3786.3731844987497</v>
      </c>
    </row>
    <row r="45" spans="1:20" x14ac:dyDescent="0.3">
      <c r="A45" s="191"/>
      <c r="B45" s="56" t="s">
        <v>313</v>
      </c>
      <c r="C45" s="43">
        <v>122</v>
      </c>
      <c r="D45" s="57">
        <v>216754.34000000003</v>
      </c>
      <c r="E45" s="57">
        <v>1776.674918032787</v>
      </c>
      <c r="F45" s="43">
        <v>147</v>
      </c>
      <c r="G45" s="57">
        <v>275081.36999999994</v>
      </c>
      <c r="H45" s="57">
        <v>1871.3018367346936</v>
      </c>
      <c r="I45" s="43">
        <v>123</v>
      </c>
      <c r="J45" s="57">
        <v>202127.71000000005</v>
      </c>
      <c r="K45" s="57">
        <v>1643.3147154471549</v>
      </c>
      <c r="L45" s="89">
        <v>93</v>
      </c>
      <c r="M45" s="57">
        <v>167514.47</v>
      </c>
      <c r="N45" s="57">
        <v>1801.2308602150538</v>
      </c>
      <c r="O45" s="43">
        <v>70</v>
      </c>
      <c r="P45" s="57">
        <v>125360.83000000002</v>
      </c>
      <c r="Q45" s="57">
        <v>1790.8690000000001</v>
      </c>
      <c r="R45" s="43">
        <v>37</v>
      </c>
      <c r="S45" s="57">
        <v>72380.59</v>
      </c>
      <c r="T45" s="57">
        <v>1956.232162162162</v>
      </c>
    </row>
    <row r="46" spans="1:20" x14ac:dyDescent="0.3">
      <c r="A46" s="191"/>
      <c r="B46" s="50" t="s">
        <v>289</v>
      </c>
      <c r="C46" s="45">
        <v>33300</v>
      </c>
      <c r="D46" s="58">
        <v>78340466.930000156</v>
      </c>
      <c r="E46" s="58">
        <v>2352.5665744744792</v>
      </c>
      <c r="F46" s="45">
        <v>33373</v>
      </c>
      <c r="G46" s="58">
        <v>81028568.949999988</v>
      </c>
      <c r="H46" s="58">
        <v>2427.9677868336676</v>
      </c>
      <c r="I46" s="45">
        <v>32332</v>
      </c>
      <c r="J46" s="58">
        <v>81927192.200000867</v>
      </c>
      <c r="K46" s="58">
        <v>2533.9351787702853</v>
      </c>
      <c r="L46" s="90">
        <v>30338</v>
      </c>
      <c r="M46" s="58">
        <v>69210329.720000431</v>
      </c>
      <c r="N46" s="58">
        <v>2281.308251038316</v>
      </c>
      <c r="O46" s="45">
        <v>27967</v>
      </c>
      <c r="P46" s="58">
        <v>73380122.270000339</v>
      </c>
      <c r="Q46" s="58">
        <v>2623.811001179974</v>
      </c>
      <c r="R46" s="45">
        <v>29082</v>
      </c>
      <c r="S46" s="58">
        <v>79986764.089999959</v>
      </c>
      <c r="T46" s="58">
        <v>2750.3873217110227</v>
      </c>
    </row>
    <row r="47" spans="1:20" x14ac:dyDescent="0.3">
      <c r="A47" s="190" t="s">
        <v>281</v>
      </c>
      <c r="B47" s="56" t="s">
        <v>314</v>
      </c>
      <c r="C47" s="43">
        <v>293</v>
      </c>
      <c r="D47" s="57">
        <v>2306872</v>
      </c>
      <c r="E47" s="57">
        <v>7873.2832764505119</v>
      </c>
      <c r="F47" s="43">
        <v>251</v>
      </c>
      <c r="G47" s="57">
        <v>2328510</v>
      </c>
      <c r="H47" s="57">
        <v>9276.9322709163353</v>
      </c>
      <c r="I47" s="43">
        <v>216</v>
      </c>
      <c r="J47" s="57">
        <v>1786220</v>
      </c>
      <c r="K47" s="57">
        <v>8269.5370370370365</v>
      </c>
      <c r="L47" s="89">
        <v>145</v>
      </c>
      <c r="M47" s="57">
        <v>1535987</v>
      </c>
      <c r="N47" s="57">
        <v>10593.013793103448</v>
      </c>
      <c r="O47" s="43">
        <v>102</v>
      </c>
      <c r="P47" s="57">
        <v>1024795</v>
      </c>
      <c r="Q47" s="57">
        <v>10047.009803921568</v>
      </c>
      <c r="R47" s="43">
        <v>46</v>
      </c>
      <c r="S47" s="57">
        <v>674173</v>
      </c>
      <c r="T47" s="57">
        <v>14655.934782608696</v>
      </c>
    </row>
    <row r="48" spans="1:20" x14ac:dyDescent="0.3">
      <c r="A48" s="191"/>
      <c r="B48" s="56" t="s">
        <v>315</v>
      </c>
      <c r="C48" s="43">
        <v>55</v>
      </c>
      <c r="D48" s="57">
        <v>139850</v>
      </c>
      <c r="E48" s="57">
        <v>2542.7272727272725</v>
      </c>
      <c r="F48" s="43">
        <v>43</v>
      </c>
      <c r="G48" s="57">
        <v>101270</v>
      </c>
      <c r="H48" s="57">
        <v>2355.1162790697676</v>
      </c>
      <c r="I48" s="43">
        <v>37</v>
      </c>
      <c r="J48" s="57">
        <v>121270</v>
      </c>
      <c r="K48" s="57">
        <v>3277.5675675675675</v>
      </c>
      <c r="L48" s="89">
        <v>20</v>
      </c>
      <c r="M48" s="57">
        <v>73710</v>
      </c>
      <c r="N48" s="57">
        <v>3685.5</v>
      </c>
      <c r="O48" s="43">
        <v>29</v>
      </c>
      <c r="P48" s="57">
        <v>111240</v>
      </c>
      <c r="Q48" s="57">
        <v>3835.8620689655172</v>
      </c>
      <c r="R48" s="43">
        <v>29</v>
      </c>
      <c r="S48" s="57">
        <v>108310</v>
      </c>
      <c r="T48" s="57">
        <v>3734.8275862068967</v>
      </c>
    </row>
    <row r="49" spans="1:20" x14ac:dyDescent="0.3">
      <c r="A49" s="191"/>
      <c r="B49" s="56" t="s">
        <v>316</v>
      </c>
      <c r="C49" s="43">
        <v>311</v>
      </c>
      <c r="D49" s="57">
        <v>3948821</v>
      </c>
      <c r="E49" s="57">
        <v>12697.173633440514</v>
      </c>
      <c r="F49" s="43">
        <v>303</v>
      </c>
      <c r="G49" s="57">
        <v>4184541</v>
      </c>
      <c r="H49" s="57">
        <v>13810.366336633664</v>
      </c>
      <c r="I49" s="43">
        <v>329</v>
      </c>
      <c r="J49" s="57">
        <v>4305039</v>
      </c>
      <c r="K49" s="57">
        <v>13085.224924012158</v>
      </c>
      <c r="L49" s="89">
        <v>256</v>
      </c>
      <c r="M49" s="57">
        <v>3145544</v>
      </c>
      <c r="N49" s="57">
        <v>12287.28125</v>
      </c>
      <c r="O49" s="43">
        <v>211</v>
      </c>
      <c r="P49" s="57">
        <v>2195178</v>
      </c>
      <c r="Q49" s="57">
        <v>10403.687203791469</v>
      </c>
      <c r="R49" s="43">
        <v>146</v>
      </c>
      <c r="S49" s="57">
        <v>1896398</v>
      </c>
      <c r="T49" s="57">
        <v>12989.027397260274</v>
      </c>
    </row>
    <row r="50" spans="1:20" x14ac:dyDescent="0.3">
      <c r="A50" s="191"/>
      <c r="B50" s="56" t="s">
        <v>317</v>
      </c>
      <c r="C50" s="43">
        <v>945</v>
      </c>
      <c r="D50" s="57">
        <v>97943.360000000132</v>
      </c>
      <c r="E50" s="57">
        <v>103.64376719576734</v>
      </c>
      <c r="F50" s="43">
        <v>837</v>
      </c>
      <c r="G50" s="57">
        <v>87892.160000000091</v>
      </c>
      <c r="H50" s="57">
        <v>105.00855436081254</v>
      </c>
      <c r="I50" s="43">
        <v>553</v>
      </c>
      <c r="J50" s="57">
        <v>63601.760000000053</v>
      </c>
      <c r="K50" s="57">
        <v>115.01222423146483</v>
      </c>
      <c r="L50" s="89">
        <v>395</v>
      </c>
      <c r="M50" s="57">
        <v>39813.920000000006</v>
      </c>
      <c r="N50" s="57">
        <v>100.7947341772152</v>
      </c>
      <c r="O50" s="43">
        <v>264</v>
      </c>
      <c r="P50" s="57">
        <v>33392.320000000007</v>
      </c>
      <c r="Q50" s="57">
        <v>126.48606060606063</v>
      </c>
      <c r="R50" s="43">
        <v>219</v>
      </c>
      <c r="S50" s="57">
        <v>27417.44000000001</v>
      </c>
      <c r="T50" s="57">
        <v>125.19378995433794</v>
      </c>
    </row>
    <row r="51" spans="1:20" x14ac:dyDescent="0.3">
      <c r="A51" s="191"/>
      <c r="B51" s="50" t="s">
        <v>289</v>
      </c>
      <c r="C51" s="45">
        <v>1561</v>
      </c>
      <c r="D51" s="58">
        <v>6493486.3600000003</v>
      </c>
      <c r="E51" s="58">
        <v>4159.8247021140296</v>
      </c>
      <c r="F51" s="45">
        <v>1387</v>
      </c>
      <c r="G51" s="58">
        <v>6702213.1600000001</v>
      </c>
      <c r="H51" s="58">
        <v>4832.1652198990632</v>
      </c>
      <c r="I51" s="45">
        <v>1109</v>
      </c>
      <c r="J51" s="58">
        <v>6276130.7599999998</v>
      </c>
      <c r="K51" s="58">
        <v>5659.2702975653738</v>
      </c>
      <c r="L51" s="90">
        <v>792</v>
      </c>
      <c r="M51" s="58">
        <v>4795054.92</v>
      </c>
      <c r="N51" s="58">
        <v>6054.3622727272723</v>
      </c>
      <c r="O51" s="45">
        <v>596</v>
      </c>
      <c r="P51" s="58">
        <v>3364605.32</v>
      </c>
      <c r="Q51" s="58">
        <v>5645.3109395973152</v>
      </c>
      <c r="R51" s="45">
        <v>436</v>
      </c>
      <c r="S51" s="58">
        <v>2706298.44</v>
      </c>
      <c r="T51" s="58">
        <v>6207.1065137614678</v>
      </c>
    </row>
    <row r="52" spans="1:20" x14ac:dyDescent="0.3">
      <c r="A52" s="190" t="s">
        <v>282</v>
      </c>
      <c r="B52" s="56" t="s">
        <v>318</v>
      </c>
      <c r="C52" s="43">
        <v>664</v>
      </c>
      <c r="D52" s="57">
        <v>52172724.179999746</v>
      </c>
      <c r="E52" s="57">
        <v>78573.379789156243</v>
      </c>
      <c r="F52" s="43">
        <v>1006</v>
      </c>
      <c r="G52" s="57">
        <v>92123423.439999342</v>
      </c>
      <c r="H52" s="57">
        <v>91573.979562623601</v>
      </c>
      <c r="I52" s="43">
        <v>1419</v>
      </c>
      <c r="J52" s="57">
        <v>151999433.52999756</v>
      </c>
      <c r="K52" s="57">
        <v>107117.28930937107</v>
      </c>
      <c r="L52" s="89">
        <v>1855</v>
      </c>
      <c r="M52" s="57">
        <v>207222567.39999753</v>
      </c>
      <c r="N52" s="57">
        <v>111710.27892183156</v>
      </c>
      <c r="O52" s="43">
        <v>1854</v>
      </c>
      <c r="P52" s="57">
        <v>238178400.1900008</v>
      </c>
      <c r="Q52" s="57">
        <v>128467.31401833917</v>
      </c>
      <c r="R52" s="43">
        <v>1815</v>
      </c>
      <c r="S52" s="57">
        <v>235134308.57999972</v>
      </c>
      <c r="T52" s="57">
        <v>129550.58323966927</v>
      </c>
    </row>
    <row r="53" spans="1:20" x14ac:dyDescent="0.3">
      <c r="A53" s="191"/>
      <c r="B53" s="50" t="s">
        <v>289</v>
      </c>
      <c r="C53" s="45">
        <v>664</v>
      </c>
      <c r="D53" s="58">
        <v>52172724.179999746</v>
      </c>
      <c r="E53" s="58">
        <v>78573.379789156243</v>
      </c>
      <c r="F53" s="45">
        <v>1006</v>
      </c>
      <c r="G53" s="58">
        <v>92123423.439999342</v>
      </c>
      <c r="H53" s="58">
        <v>91573.979562623601</v>
      </c>
      <c r="I53" s="45">
        <v>1419</v>
      </c>
      <c r="J53" s="58">
        <v>151999433.52999756</v>
      </c>
      <c r="K53" s="58">
        <v>107117.28930937107</v>
      </c>
      <c r="L53" s="90">
        <v>1855</v>
      </c>
      <c r="M53" s="58">
        <v>207222567.39999753</v>
      </c>
      <c r="N53" s="58">
        <v>111710.27892183156</v>
      </c>
      <c r="O53" s="45">
        <v>1854</v>
      </c>
      <c r="P53" s="58">
        <v>238178400.1900008</v>
      </c>
      <c r="Q53" s="58">
        <v>128467.31401833917</v>
      </c>
      <c r="R53" s="45">
        <v>1815</v>
      </c>
      <c r="S53" s="58">
        <v>235134308.57999972</v>
      </c>
      <c r="T53" s="58">
        <v>129550.58323966927</v>
      </c>
    </row>
    <row r="54" spans="1:20" x14ac:dyDescent="0.3">
      <c r="A54" s="192" t="s">
        <v>210</v>
      </c>
      <c r="B54" s="182"/>
      <c r="C54" s="45">
        <v>115574</v>
      </c>
      <c r="D54" s="58">
        <v>7323228240.0907497</v>
      </c>
      <c r="E54" s="58">
        <v>63363.976673739337</v>
      </c>
      <c r="F54" s="45">
        <v>117934</v>
      </c>
      <c r="G54" s="58">
        <v>7631116428.6076117</v>
      </c>
      <c r="H54" s="58">
        <v>64706.670074852133</v>
      </c>
      <c r="I54" s="45">
        <v>119842</v>
      </c>
      <c r="J54" s="58">
        <v>8227355486.7397242</v>
      </c>
      <c r="K54" s="58">
        <v>68651.687110860337</v>
      </c>
      <c r="L54" s="90">
        <v>121916</v>
      </c>
      <c r="M54" s="58">
        <v>8513714881.1600866</v>
      </c>
      <c r="N54" s="58">
        <v>69832.629688966888</v>
      </c>
      <c r="O54" s="45">
        <v>123969</v>
      </c>
      <c r="P54" s="58">
        <v>8034117467.7500648</v>
      </c>
      <c r="Q54" s="58">
        <v>64807.471769152486</v>
      </c>
      <c r="R54" s="45">
        <v>126925</v>
      </c>
      <c r="S54" s="58">
        <v>8382755087.6799374</v>
      </c>
      <c r="T54" s="58">
        <v>66044.948494622309</v>
      </c>
    </row>
    <row r="56" spans="1:20" x14ac:dyDescent="0.3">
      <c r="A56" t="s">
        <v>283</v>
      </c>
    </row>
  </sheetData>
  <sheetProtection algorithmName="SHA-512" hashValue="8VIzkIDnvEX3M8YlQBgeXVeIIIj4IcurfEx/gHVr0da/YINLEcSjS5GzKKH6cRfzceos/dp5OZS5ZAmc/6RP/Q==" saltValue="lK4FJx37fD/ArHpGfBTpuw==" spinCount="100000" sheet="1" objects="1" scenarios="1"/>
  <mergeCells count="23">
    <mergeCell ref="A52:A53"/>
    <mergeCell ref="A54:B54"/>
    <mergeCell ref="A9:A11"/>
    <mergeCell ref="A12:A16"/>
    <mergeCell ref="A17:A20"/>
    <mergeCell ref="A21:A22"/>
    <mergeCell ref="A23:A27"/>
    <mergeCell ref="A28:A29"/>
    <mergeCell ref="A30:A36"/>
    <mergeCell ref="A37:A41"/>
    <mergeCell ref="A42:A46"/>
    <mergeCell ref="A47:A51"/>
    <mergeCell ref="O7:Q7"/>
    <mergeCell ref="R7:T7"/>
    <mergeCell ref="A1:T1"/>
    <mergeCell ref="A2:T2"/>
    <mergeCell ref="A3:T3"/>
    <mergeCell ref="A4:T4"/>
    <mergeCell ref="C6:T6"/>
    <mergeCell ref="L7:N7"/>
    <mergeCell ref="C7:E7"/>
    <mergeCell ref="F7:H7"/>
    <mergeCell ref="I7:K7"/>
  </mergeCells>
  <printOptions horizontalCentered="1"/>
  <pageMargins left="0.25" right="0.25" top="0.75" bottom="0.75" header="0.3" footer="0.3"/>
  <pageSetup scale="58" fitToHeight="10" orientation="landscape" r:id="rId1"/>
  <headerFooter>
    <oddFooter>Page &amp;P</oddFoot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34B8-3C12-4C77-B9C4-0A785B4ADB13}">
  <sheetPr>
    <pageSetUpPr fitToPage="1"/>
  </sheetPr>
  <dimension ref="A1:M18"/>
  <sheetViews>
    <sheetView workbookViewId="0">
      <selection activeCell="A2" sqref="A2"/>
    </sheetView>
  </sheetViews>
  <sheetFormatPr defaultRowHeight="14.4" x14ac:dyDescent="0.3"/>
  <cols>
    <col min="1" max="1" width="33.5546875" customWidth="1"/>
    <col min="2" max="2" width="24"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1223</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166</v>
      </c>
      <c r="B3" s="162"/>
      <c r="C3" s="162"/>
      <c r="D3" s="162"/>
      <c r="E3" s="162"/>
      <c r="F3" s="162"/>
      <c r="G3" s="162"/>
      <c r="H3" s="162"/>
      <c r="I3" s="162"/>
      <c r="J3" s="162"/>
      <c r="K3" s="162"/>
      <c r="L3" s="162"/>
      <c r="M3" s="162"/>
    </row>
    <row r="4" spans="1:13" ht="22.8" x14ac:dyDescent="0.4">
      <c r="A4" s="162" t="s">
        <v>236</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237</v>
      </c>
      <c r="B8" s="146" t="s">
        <v>195</v>
      </c>
      <c r="C8" s="147" t="s">
        <v>186</v>
      </c>
      <c r="D8" s="147" t="s">
        <v>187</v>
      </c>
      <c r="E8" s="147" t="s">
        <v>188</v>
      </c>
      <c r="F8" s="147" t="s">
        <v>189</v>
      </c>
      <c r="G8" s="147" t="s">
        <v>682</v>
      </c>
      <c r="H8" s="147" t="s">
        <v>709</v>
      </c>
      <c r="I8" s="35"/>
      <c r="J8" s="150" t="s">
        <v>196</v>
      </c>
      <c r="K8" s="150" t="s">
        <v>197</v>
      </c>
      <c r="L8" s="150" t="s">
        <v>685</v>
      </c>
      <c r="M8" s="150" t="s">
        <v>685</v>
      </c>
    </row>
    <row r="9" spans="1:13" ht="15.6" x14ac:dyDescent="0.3">
      <c r="A9" s="174" t="s">
        <v>238</v>
      </c>
      <c r="B9" s="18" t="s">
        <v>201</v>
      </c>
      <c r="C9" s="19">
        <v>13251</v>
      </c>
      <c r="D9" s="19">
        <v>13397</v>
      </c>
      <c r="E9" s="19">
        <v>13572</v>
      </c>
      <c r="F9" s="19">
        <v>13810</v>
      </c>
      <c r="G9" s="19">
        <v>14327</v>
      </c>
      <c r="H9" s="19">
        <v>14818</v>
      </c>
      <c r="I9" s="20"/>
      <c r="J9" s="21">
        <f>H9/H$13</f>
        <v>0.96672755741127347</v>
      </c>
      <c r="K9" s="21">
        <f t="shared" ref="K9:K14" si="0">(H9-G9)/G9</f>
        <v>3.4270956934459411E-2</v>
      </c>
      <c r="L9" s="21">
        <f>((F9/C9)^(1/3)-1)</f>
        <v>1.3868604467467405E-2</v>
      </c>
      <c r="M9" s="21">
        <f t="shared" ref="M9:M14" si="1">((H9/C9)^(1/5)-1)</f>
        <v>2.260564852936886E-2</v>
      </c>
    </row>
    <row r="10" spans="1:13" ht="15.6" x14ac:dyDescent="0.3">
      <c r="A10" s="175"/>
      <c r="B10" s="18" t="s">
        <v>183</v>
      </c>
      <c r="C10" s="22">
        <v>996482376.10006917</v>
      </c>
      <c r="D10" s="22">
        <v>1021298503.400045</v>
      </c>
      <c r="E10" s="22">
        <v>1092326543.9400003</v>
      </c>
      <c r="F10" s="22">
        <v>1107832817.96999</v>
      </c>
      <c r="G10" s="22">
        <v>1069039264.4999995</v>
      </c>
      <c r="H10" s="22">
        <v>1151829464.5499611</v>
      </c>
      <c r="I10" s="20"/>
      <c r="J10" s="21">
        <f>H10/H$14</f>
        <v>0.93935417181907932</v>
      </c>
      <c r="K10" s="21">
        <f t="shared" si="0"/>
        <v>7.7443554038853182E-2</v>
      </c>
      <c r="L10" s="21">
        <f t="shared" ref="L10:L14" si="2">((F10/C10)^(1/3)-1)</f>
        <v>3.5940633515883835E-2</v>
      </c>
      <c r="M10" s="21">
        <f t="shared" si="1"/>
        <v>2.9398929666270446E-2</v>
      </c>
    </row>
    <row r="11" spans="1:13" ht="15.6" x14ac:dyDescent="0.3">
      <c r="A11" s="174" t="s">
        <v>239</v>
      </c>
      <c r="B11" s="18" t="s">
        <v>201</v>
      </c>
      <c r="C11" s="19">
        <v>362</v>
      </c>
      <c r="D11" s="19">
        <v>426</v>
      </c>
      <c r="E11" s="19">
        <v>539</v>
      </c>
      <c r="F11" s="19">
        <v>585</v>
      </c>
      <c r="G11" s="19">
        <v>563</v>
      </c>
      <c r="H11" s="19">
        <v>545</v>
      </c>
      <c r="I11" s="20"/>
      <c r="J11" s="21">
        <f>H11/H$13</f>
        <v>3.5555845511482255E-2</v>
      </c>
      <c r="K11" s="21">
        <f t="shared" si="0"/>
        <v>-3.1971580817051509E-2</v>
      </c>
      <c r="L11" s="21">
        <f>((F11/C11)^(1/3)-1)</f>
        <v>0.17349821099250162</v>
      </c>
      <c r="M11" s="21">
        <f t="shared" si="1"/>
        <v>8.5269471046383272E-2</v>
      </c>
    </row>
    <row r="12" spans="1:13" ht="15.6" x14ac:dyDescent="0.3">
      <c r="A12" s="175"/>
      <c r="B12" s="18" t="s">
        <v>183</v>
      </c>
      <c r="C12" s="22">
        <v>33092425.969999898</v>
      </c>
      <c r="D12" s="22">
        <v>46755863.029999956</v>
      </c>
      <c r="E12" s="22">
        <v>62622294.750000164</v>
      </c>
      <c r="F12" s="22">
        <v>75191568.580000132</v>
      </c>
      <c r="G12" s="22">
        <v>76866012.600000277</v>
      </c>
      <c r="H12" s="22">
        <v>74363487.060000271</v>
      </c>
      <c r="I12" s="20"/>
      <c r="J12" s="21">
        <f>H12/H$14</f>
        <v>6.0645828180926384E-2</v>
      </c>
      <c r="K12" s="21">
        <f t="shared" si="0"/>
        <v>-3.2556983969271196E-2</v>
      </c>
      <c r="L12" s="21">
        <f t="shared" ref="L12" si="3">((F12/C12)^(1/3)-1)</f>
        <v>0.31466019281070112</v>
      </c>
      <c r="M12" s="21">
        <f t="shared" si="1"/>
        <v>0.17578043193041681</v>
      </c>
    </row>
    <row r="13" spans="1:13" s="33" customFormat="1" ht="15.6" x14ac:dyDescent="0.3">
      <c r="A13" s="176" t="s">
        <v>210</v>
      </c>
      <c r="B13" s="23" t="s">
        <v>201</v>
      </c>
      <c r="C13" s="24">
        <v>13406</v>
      </c>
      <c r="D13" s="24">
        <v>13726</v>
      </c>
      <c r="E13" s="24">
        <v>13993</v>
      </c>
      <c r="F13" s="24">
        <v>14323</v>
      </c>
      <c r="G13" s="24">
        <v>14854</v>
      </c>
      <c r="H13" s="24">
        <v>15328</v>
      </c>
      <c r="I13" s="36"/>
      <c r="J13" s="26"/>
      <c r="K13" s="26">
        <f t="shared" si="0"/>
        <v>3.1910596472330688E-2</v>
      </c>
      <c r="L13" s="26">
        <f t="shared" si="2"/>
        <v>2.2299760277312064E-2</v>
      </c>
      <c r="M13" s="26">
        <f t="shared" si="1"/>
        <v>2.7158005537805563E-2</v>
      </c>
    </row>
    <row r="14" spans="1:13" s="33" customFormat="1" ht="15.6" x14ac:dyDescent="0.3">
      <c r="A14" s="177"/>
      <c r="B14" s="23" t="s">
        <v>183</v>
      </c>
      <c r="C14" s="27">
        <v>1029574802.0700684</v>
      </c>
      <c r="D14" s="27">
        <v>1068054366.4300562</v>
      </c>
      <c r="E14" s="27">
        <v>1154948838.6899984</v>
      </c>
      <c r="F14" s="27">
        <v>1183024386.5499861</v>
      </c>
      <c r="G14" s="27">
        <v>1145905277.0999956</v>
      </c>
      <c r="H14" s="27">
        <v>1226192951.6099544</v>
      </c>
      <c r="I14" s="36"/>
      <c r="J14" s="26"/>
      <c r="K14" s="26">
        <f t="shared" si="0"/>
        <v>7.0064844027201881E-2</v>
      </c>
      <c r="L14" s="26">
        <f t="shared" si="2"/>
        <v>4.7398459229144096E-2</v>
      </c>
      <c r="M14" s="26">
        <f t="shared" si="1"/>
        <v>3.5571720264906181E-2</v>
      </c>
    </row>
    <row r="16" spans="1:13" x14ac:dyDescent="0.3">
      <c r="A16" t="s">
        <v>632</v>
      </c>
      <c r="C16" s="156"/>
      <c r="D16" s="156"/>
      <c r="E16" s="156"/>
      <c r="F16" s="156"/>
      <c r="G16" s="156"/>
      <c r="H16" s="156"/>
    </row>
    <row r="18" spans="3:8" x14ac:dyDescent="0.3">
      <c r="C18" s="156"/>
      <c r="D18" s="156"/>
      <c r="E18" s="156"/>
      <c r="F18" s="156"/>
      <c r="G18" s="156"/>
      <c r="H18" s="156"/>
    </row>
  </sheetData>
  <sheetProtection algorithmName="SHA-512" hashValue="+9EwDAz/fhNPcTry98c4EsboPHf+YyqNPdQvdoKFoARUaGqbpm5sljUtlJJnOYTWdr587cmXSS4HXUZ5q0dgzA==" saltValue="ihMC3H6NmGlVRZx/E3Re9Q==" spinCount="100000" sheet="1" objects="1" scenarios="1"/>
  <mergeCells count="9">
    <mergeCell ref="A9:A10"/>
    <mergeCell ref="A11:A12"/>
    <mergeCell ref="A13:A14"/>
    <mergeCell ref="A1:M1"/>
    <mergeCell ref="A2:M2"/>
    <mergeCell ref="A3:M3"/>
    <mergeCell ref="A4:M4"/>
    <mergeCell ref="A5:M5"/>
    <mergeCell ref="C7:H7"/>
  </mergeCells>
  <printOptions horizontalCentered="1"/>
  <pageMargins left="0.25" right="0.25" top="0.75" bottom="0.75" header="0.3" footer="0.3"/>
  <pageSetup scale="65" orientation="landscape" r:id="rId1"/>
  <headerFooter>
    <oddFooter>Page &amp;P</oddFoot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7E815-625E-46DD-BCF4-1E9F2BF07FD0}">
  <sheetPr>
    <pageSetUpPr fitToPage="1"/>
  </sheetPr>
  <dimension ref="A1:G14"/>
  <sheetViews>
    <sheetView workbookViewId="0">
      <selection activeCell="A2" sqref="A2"/>
    </sheetView>
  </sheetViews>
  <sheetFormatPr defaultRowHeight="14.4" x14ac:dyDescent="0.3"/>
  <cols>
    <col min="1" max="1" width="32.6640625" bestFit="1" customWidth="1"/>
    <col min="2" max="4" width="16.5546875" bestFit="1" customWidth="1"/>
    <col min="5" max="5" width="16.5546875" customWidth="1"/>
    <col min="6" max="7" width="16.5546875" bestFit="1" customWidth="1"/>
  </cols>
  <sheetData>
    <row r="1" spans="1:7" ht="22.8" x14ac:dyDescent="0.4">
      <c r="A1" s="162" t="s">
        <v>1222</v>
      </c>
      <c r="B1" s="162"/>
      <c r="C1" s="162"/>
      <c r="D1" s="162"/>
      <c r="E1" s="162"/>
      <c r="F1" s="162"/>
      <c r="G1" s="162"/>
    </row>
    <row r="2" spans="1:7" ht="22.8" x14ac:dyDescent="0.4">
      <c r="A2" s="162" t="s">
        <v>179</v>
      </c>
      <c r="B2" s="162"/>
      <c r="C2" s="162"/>
      <c r="D2" s="162"/>
      <c r="E2" s="162"/>
      <c r="F2" s="162"/>
      <c r="G2" s="162"/>
    </row>
    <row r="3" spans="1:7" ht="22.8" x14ac:dyDescent="0.4">
      <c r="A3" s="162" t="s">
        <v>166</v>
      </c>
      <c r="B3" s="162"/>
      <c r="C3" s="162"/>
      <c r="D3" s="162"/>
      <c r="E3" s="162"/>
      <c r="F3" s="162"/>
      <c r="G3" s="162"/>
    </row>
    <row r="4" spans="1:7" ht="22.8" x14ac:dyDescent="0.4">
      <c r="A4" s="162" t="s">
        <v>242</v>
      </c>
      <c r="B4" s="162"/>
      <c r="C4" s="162"/>
      <c r="D4" s="162"/>
      <c r="E4" s="162"/>
      <c r="F4" s="162"/>
      <c r="G4" s="162"/>
    </row>
    <row r="5" spans="1:7" ht="22.8" x14ac:dyDescent="0.4">
      <c r="A5" s="162" t="s">
        <v>708</v>
      </c>
      <c r="B5" s="162"/>
      <c r="C5" s="162"/>
      <c r="D5" s="162"/>
      <c r="E5" s="162"/>
      <c r="F5" s="162"/>
      <c r="G5" s="162"/>
    </row>
    <row r="6" spans="1:7" ht="22.8" x14ac:dyDescent="0.4">
      <c r="A6" s="34"/>
      <c r="B6" s="34"/>
      <c r="C6" s="34"/>
      <c r="D6" s="34"/>
      <c r="E6" s="34"/>
      <c r="F6" s="34"/>
      <c r="G6" s="34"/>
    </row>
    <row r="7" spans="1:7" ht="15.6" x14ac:dyDescent="0.3">
      <c r="A7" s="28"/>
      <c r="B7" s="230" t="s">
        <v>243</v>
      </c>
      <c r="C7" s="231"/>
      <c r="D7" s="231"/>
      <c r="E7" s="231"/>
      <c r="F7" s="231"/>
      <c r="G7" s="232"/>
    </row>
    <row r="8" spans="1:7" ht="15.6" x14ac:dyDescent="0.3">
      <c r="A8" s="28"/>
      <c r="B8" s="230" t="s">
        <v>181</v>
      </c>
      <c r="C8" s="231"/>
      <c r="D8" s="231"/>
      <c r="E8" s="231"/>
      <c r="F8" s="231"/>
      <c r="G8" s="232"/>
    </row>
    <row r="9" spans="1:7" ht="15.6" x14ac:dyDescent="0.3">
      <c r="A9" s="146" t="s">
        <v>244</v>
      </c>
      <c r="B9" s="147" t="s">
        <v>186</v>
      </c>
      <c r="C9" s="147" t="s">
        <v>187</v>
      </c>
      <c r="D9" s="147" t="s">
        <v>188</v>
      </c>
      <c r="E9" s="147" t="s">
        <v>189</v>
      </c>
      <c r="F9" s="147" t="s">
        <v>682</v>
      </c>
      <c r="G9" s="147" t="s">
        <v>709</v>
      </c>
    </row>
    <row r="10" spans="1:7" ht="15" x14ac:dyDescent="0.3">
      <c r="A10" s="37" t="s">
        <v>245</v>
      </c>
      <c r="B10" s="19">
        <v>842</v>
      </c>
      <c r="C10" s="19">
        <v>712</v>
      </c>
      <c r="D10" s="19">
        <v>707</v>
      </c>
      <c r="E10" s="19">
        <v>645</v>
      </c>
      <c r="F10" s="19">
        <v>556</v>
      </c>
      <c r="G10" s="19">
        <v>495</v>
      </c>
    </row>
    <row r="11" spans="1:7" ht="15" x14ac:dyDescent="0.3">
      <c r="A11" s="37" t="s">
        <v>246</v>
      </c>
      <c r="B11" s="19">
        <v>13369</v>
      </c>
      <c r="C11" s="19">
        <v>13690</v>
      </c>
      <c r="D11" s="19">
        <v>13989</v>
      </c>
      <c r="E11" s="19">
        <v>14322</v>
      </c>
      <c r="F11" s="19">
        <v>14854</v>
      </c>
      <c r="G11" s="19">
        <v>15323</v>
      </c>
    </row>
    <row r="12" spans="1:7" s="33" customFormat="1" ht="15.6" x14ac:dyDescent="0.3">
      <c r="A12" s="38" t="s">
        <v>210</v>
      </c>
      <c r="B12" s="24">
        <v>13406</v>
      </c>
      <c r="C12" s="24">
        <v>13726</v>
      </c>
      <c r="D12" s="24">
        <v>13993</v>
      </c>
      <c r="E12" s="24">
        <v>14323</v>
      </c>
      <c r="F12" s="24">
        <v>14854</v>
      </c>
      <c r="G12" s="24">
        <v>15328</v>
      </c>
    </row>
    <row r="14" spans="1:7" x14ac:dyDescent="0.3">
      <c r="A14" t="s">
        <v>634</v>
      </c>
    </row>
  </sheetData>
  <sheetProtection algorithmName="SHA-512" hashValue="Syyw0gzW3FeKu6Ebq/EKOa/mYcJWKa1xNeAPy28BwIMS5Al1qdp+2p6qYkm4ymCX2mDiOMO5l+hUJ87FZLb8bA==" saltValue="DwBwmL5MQXYwC5vxxLcicw==" spinCount="100000" sheet="1" objects="1" scenarios="1"/>
  <mergeCells count="7">
    <mergeCell ref="B8:G8"/>
    <mergeCell ref="A1:G1"/>
    <mergeCell ref="A2:G2"/>
    <mergeCell ref="A3:G3"/>
    <mergeCell ref="A4:G4"/>
    <mergeCell ref="A5:G5"/>
    <mergeCell ref="B7:G7"/>
  </mergeCells>
  <printOptions horizontalCentered="1"/>
  <pageMargins left="0.25" right="0.25" top="0.75" bottom="0.75" header="0.3" footer="0.3"/>
  <pageSetup fitToHeight="10" orientation="landscape" r:id="rId1"/>
  <headerFooter>
    <oddFooter>Page &amp;P</oddFoot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0EC1-942E-4372-A5C6-1DD80B8B59B9}">
  <sheetPr>
    <pageSetUpPr fitToPage="1"/>
  </sheetPr>
  <dimension ref="A1:G4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1221</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166</v>
      </c>
      <c r="B3" s="162"/>
      <c r="C3" s="162"/>
      <c r="D3" s="162"/>
      <c r="E3" s="162"/>
      <c r="F3" s="39"/>
      <c r="G3" s="39"/>
    </row>
    <row r="4" spans="1:7" ht="22.95" customHeight="1" x14ac:dyDescent="0.4">
      <c r="A4" s="162" t="s">
        <v>721</v>
      </c>
      <c r="B4" s="162"/>
      <c r="C4" s="162"/>
      <c r="D4" s="162"/>
      <c r="E4" s="162"/>
      <c r="F4" s="39"/>
      <c r="G4" s="39"/>
    </row>
    <row r="5" spans="1:7" ht="22.95" customHeight="1" x14ac:dyDescent="0.4">
      <c r="A5" s="162" t="s">
        <v>713</v>
      </c>
      <c r="B5" s="162"/>
      <c r="C5" s="162"/>
      <c r="D5" s="162"/>
      <c r="E5" s="162"/>
      <c r="F5" s="39"/>
      <c r="G5" s="39"/>
    </row>
    <row r="7" spans="1:7" x14ac:dyDescent="0.3">
      <c r="A7" s="40" t="s">
        <v>205</v>
      </c>
      <c r="B7" s="41" t="s">
        <v>263</v>
      </c>
      <c r="C7" s="47" t="s">
        <v>201</v>
      </c>
      <c r="D7" s="47" t="s">
        <v>183</v>
      </c>
      <c r="E7" s="47" t="s">
        <v>184</v>
      </c>
    </row>
    <row r="8" spans="1:7" x14ac:dyDescent="0.3">
      <c r="A8" s="210" t="s">
        <v>206</v>
      </c>
      <c r="B8" s="103" t="s">
        <v>264</v>
      </c>
      <c r="C8" s="126">
        <v>263</v>
      </c>
      <c r="D8" s="101">
        <v>4673127.2900000038</v>
      </c>
      <c r="E8" s="101">
        <v>17768.544828897353</v>
      </c>
    </row>
    <row r="9" spans="1:7" x14ac:dyDescent="0.3">
      <c r="A9" s="198"/>
      <c r="B9" s="103" t="s">
        <v>718</v>
      </c>
      <c r="C9" s="126">
        <v>298</v>
      </c>
      <c r="D9" s="101">
        <v>5843850.8300000029</v>
      </c>
      <c r="E9" s="101">
        <v>19610.237684563766</v>
      </c>
    </row>
    <row r="10" spans="1:7" x14ac:dyDescent="0.3">
      <c r="A10" s="198"/>
      <c r="B10" s="103" t="s">
        <v>717</v>
      </c>
      <c r="C10" s="126">
        <v>59</v>
      </c>
      <c r="D10" s="101">
        <v>850948.64999999991</v>
      </c>
      <c r="E10" s="101">
        <v>14422.858474576269</v>
      </c>
    </row>
    <row r="11" spans="1:7" x14ac:dyDescent="0.3">
      <c r="A11" s="198"/>
      <c r="B11" s="103" t="s">
        <v>716</v>
      </c>
      <c r="C11" s="126" t="s">
        <v>267</v>
      </c>
      <c r="D11" s="101">
        <v>306517.52</v>
      </c>
      <c r="E11" s="101"/>
    </row>
    <row r="12" spans="1:7" x14ac:dyDescent="0.3">
      <c r="A12" s="198"/>
      <c r="B12" s="103" t="s">
        <v>265</v>
      </c>
      <c r="C12" s="126">
        <v>2000</v>
      </c>
      <c r="D12" s="101">
        <v>53588218.999999769</v>
      </c>
      <c r="E12" s="101">
        <v>26794.109499999886</v>
      </c>
    </row>
    <row r="13" spans="1:7" x14ac:dyDescent="0.3">
      <c r="A13" s="198"/>
      <c r="B13" s="103" t="s">
        <v>715</v>
      </c>
      <c r="C13" s="126">
        <v>143</v>
      </c>
      <c r="D13" s="101">
        <v>3032006.6800000011</v>
      </c>
      <c r="E13" s="101">
        <v>21202.843916083923</v>
      </c>
    </row>
    <row r="14" spans="1:7" x14ac:dyDescent="0.3">
      <c r="A14" s="198"/>
      <c r="B14" s="103" t="s">
        <v>266</v>
      </c>
      <c r="C14" s="126" t="s">
        <v>267</v>
      </c>
      <c r="D14" s="101">
        <v>790265.85000000009</v>
      </c>
      <c r="E14" s="101"/>
    </row>
    <row r="15" spans="1:7" x14ac:dyDescent="0.3">
      <c r="A15" s="198"/>
      <c r="B15" s="103" t="s">
        <v>714</v>
      </c>
      <c r="C15" s="126">
        <v>574</v>
      </c>
      <c r="D15" s="101">
        <v>6353276.7800000068</v>
      </c>
      <c r="E15" s="101">
        <v>11068.426445993044</v>
      </c>
    </row>
    <row r="16" spans="1:7" x14ac:dyDescent="0.3">
      <c r="A16" s="198"/>
      <c r="B16" s="100" t="s">
        <v>605</v>
      </c>
      <c r="C16" s="99">
        <v>3366</v>
      </c>
      <c r="D16" s="98">
        <v>75438212.599999726</v>
      </c>
      <c r="E16" s="98">
        <v>22411.827866904256</v>
      </c>
    </row>
    <row r="17" spans="1:5" x14ac:dyDescent="0.3">
      <c r="A17" s="210" t="s">
        <v>260</v>
      </c>
      <c r="B17" s="103" t="s">
        <v>264</v>
      </c>
      <c r="C17" s="126">
        <v>229</v>
      </c>
      <c r="D17" s="101">
        <v>13265762.089999992</v>
      </c>
      <c r="E17" s="101">
        <v>57929.092096069835</v>
      </c>
    </row>
    <row r="18" spans="1:5" x14ac:dyDescent="0.3">
      <c r="A18" s="198"/>
      <c r="B18" s="103" t="s">
        <v>718</v>
      </c>
      <c r="C18" s="126">
        <v>672</v>
      </c>
      <c r="D18" s="101">
        <v>42215591.879999891</v>
      </c>
      <c r="E18" s="101">
        <v>62820.821249999841</v>
      </c>
    </row>
    <row r="19" spans="1:5" x14ac:dyDescent="0.3">
      <c r="A19" s="198"/>
      <c r="B19" s="103" t="s">
        <v>717</v>
      </c>
      <c r="C19" s="126">
        <v>130</v>
      </c>
      <c r="D19" s="101">
        <v>6461706.419999999</v>
      </c>
      <c r="E19" s="101">
        <v>49705.433999999994</v>
      </c>
    </row>
    <row r="20" spans="1:5" x14ac:dyDescent="0.3">
      <c r="A20" s="198"/>
      <c r="B20" s="103" t="s">
        <v>716</v>
      </c>
      <c r="C20" s="126" t="s">
        <v>267</v>
      </c>
      <c r="D20" s="101">
        <v>1449712.13</v>
      </c>
      <c r="E20" s="101"/>
    </row>
    <row r="21" spans="1:5" x14ac:dyDescent="0.3">
      <c r="A21" s="198"/>
      <c r="B21" s="103" t="s">
        <v>265</v>
      </c>
      <c r="C21" s="126">
        <v>5292</v>
      </c>
      <c r="D21" s="101">
        <v>381667529.69000167</v>
      </c>
      <c r="E21" s="101">
        <v>72121.604249811353</v>
      </c>
    </row>
    <row r="22" spans="1:5" x14ac:dyDescent="0.3">
      <c r="A22" s="198"/>
      <c r="B22" s="103" t="s">
        <v>715</v>
      </c>
      <c r="C22" s="126">
        <v>240</v>
      </c>
      <c r="D22" s="101">
        <v>15740671.469999988</v>
      </c>
      <c r="E22" s="101">
        <v>65586.131124999942</v>
      </c>
    </row>
    <row r="23" spans="1:5" x14ac:dyDescent="0.3">
      <c r="A23" s="198"/>
      <c r="B23" s="103" t="s">
        <v>266</v>
      </c>
      <c r="C23" s="126">
        <v>26</v>
      </c>
      <c r="D23" s="101">
        <v>1478710.1700000002</v>
      </c>
      <c r="E23" s="101">
        <v>56873.468076923084</v>
      </c>
    </row>
    <row r="24" spans="1:5" x14ac:dyDescent="0.3">
      <c r="A24" s="198"/>
      <c r="B24" s="103" t="s">
        <v>714</v>
      </c>
      <c r="C24" s="126">
        <v>578</v>
      </c>
      <c r="D24" s="101">
        <v>18777677.999999974</v>
      </c>
      <c r="E24" s="101">
        <v>32487.332179930752</v>
      </c>
    </row>
    <row r="25" spans="1:5" x14ac:dyDescent="0.3">
      <c r="A25" s="198"/>
      <c r="B25" s="100" t="s">
        <v>605</v>
      </c>
      <c r="C25" s="99">
        <v>7184</v>
      </c>
      <c r="D25" s="98">
        <v>481057361.84999955</v>
      </c>
      <c r="E25" s="98">
        <v>66962.327651725995</v>
      </c>
    </row>
    <row r="26" spans="1:5" x14ac:dyDescent="0.3">
      <c r="A26" s="210" t="s">
        <v>261</v>
      </c>
      <c r="B26" s="103" t="s">
        <v>264</v>
      </c>
      <c r="C26" s="126">
        <v>48</v>
      </c>
      <c r="D26" s="101">
        <v>4254407.6400000006</v>
      </c>
      <c r="E26" s="101">
        <v>88633.492500000008</v>
      </c>
    </row>
    <row r="27" spans="1:5" x14ac:dyDescent="0.3">
      <c r="A27" s="198"/>
      <c r="B27" s="103" t="s">
        <v>718</v>
      </c>
      <c r="C27" s="126">
        <v>336</v>
      </c>
      <c r="D27" s="101">
        <v>34911220.759999983</v>
      </c>
      <c r="E27" s="101">
        <v>103902.44273809518</v>
      </c>
    </row>
    <row r="28" spans="1:5" x14ac:dyDescent="0.3">
      <c r="A28" s="198"/>
      <c r="B28" s="103" t="s">
        <v>717</v>
      </c>
      <c r="C28" s="126">
        <v>47</v>
      </c>
      <c r="D28" s="101">
        <v>3775456.6700000004</v>
      </c>
      <c r="E28" s="101">
        <v>80328.865319148943</v>
      </c>
    </row>
    <row r="29" spans="1:5" x14ac:dyDescent="0.3">
      <c r="A29" s="198"/>
      <c r="B29" s="103" t="s">
        <v>716</v>
      </c>
      <c r="C29" s="126" t="s">
        <v>267</v>
      </c>
      <c r="D29" s="101">
        <v>655884.65999999992</v>
      </c>
      <c r="E29" s="101"/>
    </row>
    <row r="30" spans="1:5" x14ac:dyDescent="0.3">
      <c r="A30" s="198"/>
      <c r="B30" s="103" t="s">
        <v>265</v>
      </c>
      <c r="C30" s="126">
        <v>2942</v>
      </c>
      <c r="D30" s="101">
        <v>343158043.35000187</v>
      </c>
      <c r="E30" s="101">
        <v>116641.07523793401</v>
      </c>
    </row>
    <row r="31" spans="1:5" x14ac:dyDescent="0.3">
      <c r="A31" s="198"/>
      <c r="B31" s="103" t="s">
        <v>715</v>
      </c>
      <c r="C31" s="126">
        <v>48</v>
      </c>
      <c r="D31" s="101">
        <v>5949199.7699999977</v>
      </c>
      <c r="E31" s="101">
        <v>123941.66187499995</v>
      </c>
    </row>
    <row r="32" spans="1:5" x14ac:dyDescent="0.3">
      <c r="A32" s="198"/>
      <c r="B32" s="103" t="s">
        <v>266</v>
      </c>
      <c r="C32" s="126" t="s">
        <v>267</v>
      </c>
      <c r="D32" s="101">
        <v>114847.12999999999</v>
      </c>
      <c r="E32" s="101"/>
    </row>
    <row r="33" spans="1:5" x14ac:dyDescent="0.3">
      <c r="A33" s="198"/>
      <c r="B33" s="103" t="s">
        <v>714</v>
      </c>
      <c r="C33" s="126">
        <v>53</v>
      </c>
      <c r="D33" s="101">
        <v>2421248.84</v>
      </c>
      <c r="E33" s="101">
        <v>45683.940377358485</v>
      </c>
    </row>
    <row r="34" spans="1:5" x14ac:dyDescent="0.3">
      <c r="A34" s="198"/>
      <c r="B34" s="100" t="s">
        <v>605</v>
      </c>
      <c r="C34" s="99">
        <v>3485</v>
      </c>
      <c r="D34" s="98">
        <v>395240308.8200022</v>
      </c>
      <c r="E34" s="98">
        <v>113411.85331994324</v>
      </c>
    </row>
    <row r="35" spans="1:5" x14ac:dyDescent="0.3">
      <c r="A35" s="210" t="s">
        <v>209</v>
      </c>
      <c r="B35" s="103" t="s">
        <v>264</v>
      </c>
      <c r="C35" s="126" t="s">
        <v>267</v>
      </c>
      <c r="D35" s="101">
        <v>652229.44000000018</v>
      </c>
      <c r="E35" s="101"/>
    </row>
    <row r="36" spans="1:5" x14ac:dyDescent="0.3">
      <c r="A36" s="198"/>
      <c r="B36" s="103" t="s">
        <v>718</v>
      </c>
      <c r="C36" s="126">
        <v>141</v>
      </c>
      <c r="D36" s="101">
        <v>16964394.330000006</v>
      </c>
      <c r="E36" s="101">
        <v>120314.85340425537</v>
      </c>
    </row>
    <row r="37" spans="1:5" x14ac:dyDescent="0.3">
      <c r="A37" s="198"/>
      <c r="B37" s="103" t="s">
        <v>717</v>
      </c>
      <c r="C37" s="126" t="s">
        <v>267</v>
      </c>
      <c r="D37" s="101">
        <v>892575.5</v>
      </c>
      <c r="E37" s="101"/>
    </row>
    <row r="38" spans="1:5" x14ac:dyDescent="0.3">
      <c r="A38" s="198"/>
      <c r="B38" s="103" t="s">
        <v>716</v>
      </c>
      <c r="C38" s="126"/>
      <c r="D38" s="101"/>
      <c r="E38" s="101"/>
    </row>
    <row r="39" spans="1:5" x14ac:dyDescent="0.3">
      <c r="A39" s="198"/>
      <c r="B39" s="103" t="s">
        <v>265</v>
      </c>
      <c r="C39" s="126">
        <v>1791</v>
      </c>
      <c r="D39" s="101">
        <v>253168178.80000138</v>
      </c>
      <c r="E39" s="101">
        <v>141355.76705751053</v>
      </c>
    </row>
    <row r="40" spans="1:5" x14ac:dyDescent="0.3">
      <c r="A40" s="198"/>
      <c r="B40" s="103" t="s">
        <v>715</v>
      </c>
      <c r="C40" s="126" t="s">
        <v>267</v>
      </c>
      <c r="D40" s="101">
        <v>1591823.7999999998</v>
      </c>
      <c r="E40" s="101"/>
    </row>
    <row r="41" spans="1:5" x14ac:dyDescent="0.3">
      <c r="A41" s="198"/>
      <c r="B41" s="103" t="s">
        <v>266</v>
      </c>
      <c r="C41" s="126"/>
      <c r="D41" s="101"/>
      <c r="E41" s="101"/>
    </row>
    <row r="42" spans="1:5" x14ac:dyDescent="0.3">
      <c r="A42" s="198"/>
      <c r="B42" s="103" t="s">
        <v>714</v>
      </c>
      <c r="C42" s="126" t="s">
        <v>267</v>
      </c>
      <c r="D42" s="101">
        <v>1187866.4700000002</v>
      </c>
      <c r="E42" s="101"/>
    </row>
    <row r="43" spans="1:5" x14ac:dyDescent="0.3">
      <c r="A43" s="198"/>
      <c r="B43" s="100" t="s">
        <v>605</v>
      </c>
      <c r="C43" s="99">
        <v>1976</v>
      </c>
      <c r="D43" s="98">
        <v>274457068.34000188</v>
      </c>
      <c r="E43" s="98">
        <v>138895.27750000096</v>
      </c>
    </row>
    <row r="44" spans="1:5" x14ac:dyDescent="0.3">
      <c r="A44" s="185" t="s">
        <v>210</v>
      </c>
      <c r="B44" s="182"/>
      <c r="C44" s="99">
        <v>15328</v>
      </c>
      <c r="D44" s="98">
        <v>1226192951.6099522</v>
      </c>
      <c r="E44" s="98">
        <v>79996.930559104396</v>
      </c>
    </row>
    <row r="46" spans="1:5" x14ac:dyDescent="0.3">
      <c r="A46" t="s">
        <v>636</v>
      </c>
    </row>
  </sheetData>
  <sheetProtection algorithmName="SHA-512" hashValue="3RZrc0sNYIKbNUt44U4Vu+sQnGohqzgmHI1UTdpXfp1b3NmLS3iXnhMVyzgq22qjiDRE7NwkS4T+NenteS47hg==" saltValue="/DGWQ+lJwwtA0nA8bB7ZDA==" spinCount="100000" sheet="1" objects="1" scenarios="1"/>
  <mergeCells count="10">
    <mergeCell ref="A17:A25"/>
    <mergeCell ref="A26:A34"/>
    <mergeCell ref="A35:A43"/>
    <mergeCell ref="A44:B44"/>
    <mergeCell ref="A1:E1"/>
    <mergeCell ref="A2:E2"/>
    <mergeCell ref="A3:E3"/>
    <mergeCell ref="A4:E4"/>
    <mergeCell ref="A5:E5"/>
    <mergeCell ref="A8:A16"/>
  </mergeCells>
  <printOptions horizontalCentered="1"/>
  <pageMargins left="0.25" right="0.25" top="0.75" bottom="0.75" header="0.3" footer="0.3"/>
  <pageSetup scale="96" orientation="portrait" r:id="rId1"/>
  <headerFooter>
    <oddFooter>Page &amp;P</oddFoot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BF13-48D8-4B64-BDB8-71AB9FBC6DE0}">
  <sheetPr>
    <pageSetUpPr fitToPage="1"/>
  </sheetPr>
  <dimension ref="A1:G2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1220</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166</v>
      </c>
      <c r="B3" s="162"/>
      <c r="C3" s="162"/>
      <c r="D3" s="162"/>
      <c r="E3" s="162"/>
      <c r="F3" s="39"/>
      <c r="G3" s="39"/>
    </row>
    <row r="4" spans="1:7" ht="22.95" customHeight="1" x14ac:dyDescent="0.4">
      <c r="A4" s="162" t="s">
        <v>1115</v>
      </c>
      <c r="B4" s="162"/>
      <c r="C4" s="162"/>
      <c r="D4" s="162"/>
      <c r="E4" s="162"/>
      <c r="F4" s="39"/>
      <c r="G4" s="39"/>
    </row>
    <row r="5" spans="1:7" ht="22.95" customHeight="1" x14ac:dyDescent="0.4">
      <c r="A5" s="162" t="s">
        <v>713</v>
      </c>
      <c r="B5" s="162"/>
      <c r="C5" s="162"/>
      <c r="D5" s="162"/>
      <c r="E5" s="162"/>
      <c r="F5" s="39"/>
      <c r="G5" s="39"/>
    </row>
    <row r="7" spans="1:7" x14ac:dyDescent="0.3">
      <c r="A7" s="106" t="s">
        <v>325</v>
      </c>
      <c r="B7" s="106" t="s">
        <v>724</v>
      </c>
      <c r="C7" s="104" t="s">
        <v>201</v>
      </c>
      <c r="D7" s="47" t="s">
        <v>183</v>
      </c>
      <c r="E7" s="104" t="s">
        <v>184</v>
      </c>
    </row>
    <row r="8" spans="1:7" x14ac:dyDescent="0.3">
      <c r="A8" s="210" t="s">
        <v>206</v>
      </c>
      <c r="B8" s="103" t="s">
        <v>723</v>
      </c>
      <c r="C8" s="102">
        <v>531</v>
      </c>
      <c r="D8" s="101">
        <v>8212517.4600000009</v>
      </c>
      <c r="E8" s="101">
        <v>15466.134576271188</v>
      </c>
    </row>
    <row r="9" spans="1:7" x14ac:dyDescent="0.3">
      <c r="A9" s="198"/>
      <c r="B9" s="103" t="s">
        <v>722</v>
      </c>
      <c r="C9" s="102">
        <v>1171</v>
      </c>
      <c r="D9" s="101">
        <v>34210085.589999907</v>
      </c>
      <c r="E9" s="101">
        <v>29214.419803586599</v>
      </c>
    </row>
    <row r="10" spans="1:7" x14ac:dyDescent="0.3">
      <c r="A10" s="198"/>
      <c r="B10" s="103" t="s">
        <v>714</v>
      </c>
      <c r="C10" s="102">
        <v>1664</v>
      </c>
      <c r="D10" s="101">
        <v>33015609.549999863</v>
      </c>
      <c r="E10" s="101">
        <v>19841.111508413378</v>
      </c>
    </row>
    <row r="11" spans="1:7" x14ac:dyDescent="0.3">
      <c r="A11" s="198"/>
      <c r="B11" s="100" t="s">
        <v>605</v>
      </c>
      <c r="C11" s="99">
        <v>3366</v>
      </c>
      <c r="D11" s="98">
        <v>75438212.599999875</v>
      </c>
      <c r="E11" s="98">
        <v>22411.827866904299</v>
      </c>
    </row>
    <row r="12" spans="1:7" x14ac:dyDescent="0.3">
      <c r="A12" s="210" t="s">
        <v>260</v>
      </c>
      <c r="B12" s="103" t="s">
        <v>723</v>
      </c>
      <c r="C12" s="102">
        <v>943</v>
      </c>
      <c r="D12" s="101">
        <v>48121318.289999872</v>
      </c>
      <c r="E12" s="101">
        <v>51030.029999999868</v>
      </c>
    </row>
    <row r="13" spans="1:7" x14ac:dyDescent="0.3">
      <c r="A13" s="198"/>
      <c r="B13" s="103" t="s">
        <v>722</v>
      </c>
      <c r="C13" s="102">
        <v>4901</v>
      </c>
      <c r="D13" s="101">
        <v>375288008.02000141</v>
      </c>
      <c r="E13" s="101">
        <v>76573.762093450598</v>
      </c>
    </row>
    <row r="14" spans="1:7" x14ac:dyDescent="0.3">
      <c r="A14" s="198"/>
      <c r="B14" s="103" t="s">
        <v>714</v>
      </c>
      <c r="C14" s="102">
        <v>1340</v>
      </c>
      <c r="D14" s="101">
        <v>57648035.53999982</v>
      </c>
      <c r="E14" s="101">
        <v>43020.922044775987</v>
      </c>
    </row>
    <row r="15" spans="1:7" x14ac:dyDescent="0.3">
      <c r="A15" s="198"/>
      <c r="B15" s="100" t="s">
        <v>605</v>
      </c>
      <c r="C15" s="99">
        <v>7184</v>
      </c>
      <c r="D15" s="98">
        <v>481057361.8499999</v>
      </c>
      <c r="E15" s="98">
        <v>66962.327651726038</v>
      </c>
    </row>
    <row r="16" spans="1:7" x14ac:dyDescent="0.3">
      <c r="A16" s="210" t="s">
        <v>261</v>
      </c>
      <c r="B16" s="103" t="s">
        <v>723</v>
      </c>
      <c r="C16" s="102">
        <v>238</v>
      </c>
      <c r="D16" s="101">
        <v>21995677.149999987</v>
      </c>
      <c r="E16" s="101">
        <v>92418.811554621789</v>
      </c>
    </row>
    <row r="17" spans="1:5" x14ac:dyDescent="0.3">
      <c r="A17" s="198"/>
      <c r="B17" s="103" t="s">
        <v>722</v>
      </c>
      <c r="C17" s="102">
        <v>3054</v>
      </c>
      <c r="D17" s="101">
        <v>363035704.24000227</v>
      </c>
      <c r="E17" s="101">
        <v>118872.20178127121</v>
      </c>
    </row>
    <row r="18" spans="1:5" x14ac:dyDescent="0.3">
      <c r="A18" s="198"/>
      <c r="B18" s="103" t="s">
        <v>714</v>
      </c>
      <c r="C18" s="102">
        <v>193</v>
      </c>
      <c r="D18" s="101">
        <v>10208927.429999994</v>
      </c>
      <c r="E18" s="101">
        <v>52895.997046632096</v>
      </c>
    </row>
    <row r="19" spans="1:5" x14ac:dyDescent="0.3">
      <c r="A19" s="198"/>
      <c r="B19" s="100" t="s">
        <v>605</v>
      </c>
      <c r="C19" s="99">
        <v>3485</v>
      </c>
      <c r="D19" s="98">
        <v>395240308.82000232</v>
      </c>
      <c r="E19" s="98">
        <v>113411.85331994327</v>
      </c>
    </row>
    <row r="20" spans="1:5" x14ac:dyDescent="0.3">
      <c r="A20" s="210" t="s">
        <v>209</v>
      </c>
      <c r="B20" s="103" t="s">
        <v>723</v>
      </c>
      <c r="C20" s="102">
        <v>58</v>
      </c>
      <c r="D20" s="101">
        <v>7083429.8499999978</v>
      </c>
      <c r="E20" s="101">
        <v>122128.10086206892</v>
      </c>
    </row>
    <row r="21" spans="1:5" x14ac:dyDescent="0.3">
      <c r="A21" s="198"/>
      <c r="B21" s="103" t="s">
        <v>722</v>
      </c>
      <c r="C21" s="102">
        <v>1886</v>
      </c>
      <c r="D21" s="101">
        <v>265338802.46000168</v>
      </c>
      <c r="E21" s="101">
        <v>140688.65453870714</v>
      </c>
    </row>
    <row r="22" spans="1:5" x14ac:dyDescent="0.3">
      <c r="A22" s="198"/>
      <c r="B22" s="103" t="s">
        <v>714</v>
      </c>
      <c r="C22" s="126">
        <v>32</v>
      </c>
      <c r="D22" s="101">
        <v>2034836.03</v>
      </c>
      <c r="E22" s="101">
        <v>63588.625937500001</v>
      </c>
    </row>
    <row r="23" spans="1:5" x14ac:dyDescent="0.3">
      <c r="A23" s="198"/>
      <c r="B23" s="100" t="s">
        <v>605</v>
      </c>
      <c r="C23" s="99">
        <v>1976</v>
      </c>
      <c r="D23" s="98">
        <v>274457068.34000146</v>
      </c>
      <c r="E23" s="98">
        <v>138895.27750000075</v>
      </c>
    </row>
    <row r="24" spans="1:5" x14ac:dyDescent="0.3">
      <c r="A24" s="185" t="s">
        <v>210</v>
      </c>
      <c r="B24" s="182"/>
      <c r="C24" s="99">
        <v>15328</v>
      </c>
      <c r="D24" s="98">
        <v>1226192951.6099513</v>
      </c>
      <c r="E24" s="98">
        <v>79996.930559104338</v>
      </c>
    </row>
    <row r="26" spans="1:5" x14ac:dyDescent="0.3">
      <c r="A26" t="s">
        <v>636</v>
      </c>
    </row>
  </sheetData>
  <sheetProtection algorithmName="SHA-512" hashValue="kMpEbUkQMRyGtaWKIany52nfs1ghDLiXW2tODkG8vtnQkIH79S8DwFVgIOjlCdwa7RD9XyGlO/Cr+Q/tzGVlEA==" saltValue="yBXFeHsVD2H+6B9s+k47uw==" spinCount="100000" sheet="1" objects="1" scenarios="1"/>
  <mergeCells count="10">
    <mergeCell ref="A12:A15"/>
    <mergeCell ref="A16:A19"/>
    <mergeCell ref="A20:A23"/>
    <mergeCell ref="A24:B24"/>
    <mergeCell ref="A1:E1"/>
    <mergeCell ref="A2:E2"/>
    <mergeCell ref="A3:E3"/>
    <mergeCell ref="A4:E4"/>
    <mergeCell ref="A5:E5"/>
    <mergeCell ref="A8:A11"/>
  </mergeCells>
  <printOptions horizontalCentered="1"/>
  <pageMargins left="0.25" right="0.25" top="0.75" bottom="0.75" header="0.3" footer="0.3"/>
  <pageSetup fitToHeight="10" orientation="portrait" r:id="rId1"/>
  <headerFooter>
    <oddFooter>Page &amp;P</oddFoot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5F8E3-0FAC-4DC0-817B-2F3E5A517EC2}">
  <sheetPr>
    <pageSetUpPr fitToPage="1"/>
  </sheetPr>
  <dimension ref="A1:S35"/>
  <sheetViews>
    <sheetView workbookViewId="0">
      <selection activeCell="A2" sqref="A2"/>
    </sheetView>
  </sheetViews>
  <sheetFormatPr defaultRowHeight="14.4" x14ac:dyDescent="0.3"/>
  <cols>
    <col min="1" max="1" width="34.77734375" bestFit="1" customWidth="1"/>
    <col min="2" max="2" width="5.6640625" bestFit="1" customWidth="1"/>
    <col min="3" max="3" width="11.88671875" bestFit="1" customWidth="1"/>
    <col min="4" max="4" width="8.88671875" bestFit="1" customWidth="1"/>
    <col min="5" max="5" width="5.6640625" bestFit="1" customWidth="1"/>
    <col min="6" max="6" width="11.88671875" bestFit="1" customWidth="1"/>
    <col min="7" max="7" width="8.88671875" bestFit="1" customWidth="1"/>
    <col min="8" max="8" width="5.6640625" bestFit="1" customWidth="1"/>
    <col min="9" max="9" width="11.88671875" bestFit="1" customWidth="1"/>
    <col min="10" max="10" width="8.88671875" bestFit="1" customWidth="1"/>
    <col min="11" max="11" width="6.77734375" bestFit="1" customWidth="1"/>
    <col min="12" max="12" width="11.88671875" bestFit="1" customWidth="1"/>
    <col min="13" max="13" width="8.88671875" bestFit="1" customWidth="1"/>
    <col min="14" max="14" width="5.6640625" bestFit="1" customWidth="1"/>
    <col min="15" max="15" width="11.88671875" bestFit="1" customWidth="1"/>
    <col min="16" max="16" width="8.88671875" bestFit="1" customWidth="1"/>
    <col min="17" max="17" width="5.6640625" bestFit="1" customWidth="1"/>
    <col min="18" max="18" width="11.88671875" bestFit="1" customWidth="1"/>
    <col min="19" max="19" width="8.88671875" bestFit="1" customWidth="1"/>
  </cols>
  <sheetData>
    <row r="1" spans="1:19" ht="22.8" x14ac:dyDescent="0.4">
      <c r="A1" s="162" t="s">
        <v>1219</v>
      </c>
      <c r="B1" s="162"/>
      <c r="C1" s="162"/>
      <c r="D1" s="162"/>
      <c r="E1" s="162"/>
      <c r="F1" s="162"/>
      <c r="G1" s="162"/>
      <c r="H1" s="162"/>
      <c r="I1" s="162"/>
      <c r="J1" s="162"/>
      <c r="K1" s="162"/>
      <c r="L1" s="162"/>
      <c r="M1" s="162"/>
      <c r="N1" s="162"/>
      <c r="O1" s="162"/>
      <c r="P1" s="162"/>
      <c r="Q1" s="162"/>
      <c r="R1" s="162"/>
      <c r="S1" s="162"/>
    </row>
    <row r="2" spans="1:19" ht="22.95" customHeight="1" x14ac:dyDescent="0.4">
      <c r="A2" s="162" t="s">
        <v>179</v>
      </c>
      <c r="B2" s="162"/>
      <c r="C2" s="162"/>
      <c r="D2" s="162"/>
      <c r="E2" s="162"/>
      <c r="F2" s="162"/>
      <c r="G2" s="162"/>
      <c r="H2" s="162"/>
      <c r="I2" s="162"/>
      <c r="J2" s="162"/>
      <c r="K2" s="162"/>
      <c r="L2" s="162"/>
      <c r="M2" s="162"/>
      <c r="N2" s="162"/>
      <c r="O2" s="162"/>
      <c r="P2" s="162"/>
      <c r="Q2" s="162"/>
      <c r="R2" s="162"/>
      <c r="S2" s="162"/>
    </row>
    <row r="3" spans="1:19" ht="22.95" customHeight="1" x14ac:dyDescent="0.4">
      <c r="A3" s="162" t="s">
        <v>166</v>
      </c>
      <c r="B3" s="162"/>
      <c r="C3" s="162"/>
      <c r="D3" s="162"/>
      <c r="E3" s="162"/>
      <c r="F3" s="162"/>
      <c r="G3" s="162"/>
      <c r="H3" s="162"/>
      <c r="I3" s="162"/>
      <c r="J3" s="162"/>
      <c r="K3" s="162"/>
      <c r="L3" s="162"/>
      <c r="M3" s="162"/>
      <c r="N3" s="162"/>
      <c r="O3" s="162"/>
      <c r="P3" s="162"/>
      <c r="Q3" s="162"/>
      <c r="R3" s="162"/>
      <c r="S3" s="162"/>
    </row>
    <row r="4" spans="1:19" ht="22.8" x14ac:dyDescent="0.4">
      <c r="A4" s="162" t="s">
        <v>270</v>
      </c>
      <c r="B4" s="162"/>
      <c r="C4" s="162"/>
      <c r="D4" s="162"/>
      <c r="E4" s="162"/>
      <c r="F4" s="162"/>
      <c r="G4" s="162"/>
      <c r="H4" s="162"/>
      <c r="I4" s="162"/>
      <c r="J4" s="162"/>
      <c r="K4" s="162"/>
      <c r="L4" s="162"/>
      <c r="M4" s="162"/>
      <c r="N4" s="162"/>
      <c r="O4" s="162"/>
      <c r="P4" s="162"/>
      <c r="Q4" s="162"/>
      <c r="R4" s="162"/>
      <c r="S4" s="162"/>
    </row>
    <row r="5" spans="1:19" ht="22.95" customHeight="1" x14ac:dyDescent="0.4">
      <c r="A5" s="162" t="s">
        <v>708</v>
      </c>
      <c r="B5" s="162"/>
      <c r="C5" s="162"/>
      <c r="D5" s="162"/>
      <c r="E5" s="162"/>
      <c r="F5" s="162"/>
      <c r="G5" s="162"/>
      <c r="H5" s="162"/>
      <c r="I5" s="162"/>
      <c r="J5" s="162"/>
      <c r="K5" s="162"/>
      <c r="L5" s="162"/>
      <c r="M5" s="162"/>
      <c r="N5" s="162"/>
      <c r="O5" s="162"/>
      <c r="P5" s="162"/>
      <c r="Q5" s="162"/>
      <c r="R5" s="162"/>
      <c r="S5" s="162"/>
    </row>
    <row r="7" spans="1:19" x14ac:dyDescent="0.3">
      <c r="A7" s="33"/>
      <c r="B7" s="189" t="s">
        <v>181</v>
      </c>
      <c r="C7" s="182"/>
      <c r="D7" s="182"/>
      <c r="E7" s="182"/>
      <c r="F7" s="182"/>
      <c r="G7" s="182"/>
      <c r="H7" s="182"/>
      <c r="I7" s="182"/>
      <c r="J7" s="182"/>
      <c r="K7" s="182"/>
      <c r="L7" s="182"/>
      <c r="M7" s="182"/>
      <c r="N7" s="182"/>
      <c r="O7" s="182"/>
      <c r="P7" s="182"/>
      <c r="Q7" s="182"/>
      <c r="R7" s="182"/>
      <c r="S7" s="182"/>
    </row>
    <row r="8" spans="1:19" x14ac:dyDescent="0.3">
      <c r="A8" s="51"/>
      <c r="B8" s="188" t="s">
        <v>186</v>
      </c>
      <c r="C8" s="182"/>
      <c r="D8" s="182"/>
      <c r="E8" s="188" t="s">
        <v>187</v>
      </c>
      <c r="F8" s="182"/>
      <c r="G8" s="182"/>
      <c r="H8" s="188" t="s">
        <v>188</v>
      </c>
      <c r="I8" s="182"/>
      <c r="J8" s="182"/>
      <c r="K8" s="188" t="s">
        <v>189</v>
      </c>
      <c r="L8" s="182"/>
      <c r="M8" s="182"/>
      <c r="N8" s="188" t="s">
        <v>682</v>
      </c>
      <c r="O8" s="182"/>
      <c r="P8" s="182"/>
      <c r="Q8" s="188" t="s">
        <v>709</v>
      </c>
      <c r="R8" s="182"/>
      <c r="S8" s="182"/>
    </row>
    <row r="9" spans="1:19" s="54" customFormat="1" ht="36.6" customHeight="1" x14ac:dyDescent="0.3">
      <c r="A9" s="52" t="s">
        <v>271</v>
      </c>
      <c r="B9" s="53" t="s">
        <v>703</v>
      </c>
      <c r="C9" s="53" t="s">
        <v>183</v>
      </c>
      <c r="D9" s="53" t="s">
        <v>184</v>
      </c>
      <c r="E9" s="53" t="s">
        <v>703</v>
      </c>
      <c r="F9" s="53" t="s">
        <v>183</v>
      </c>
      <c r="G9" s="53" t="s">
        <v>184</v>
      </c>
      <c r="H9" s="53" t="s">
        <v>703</v>
      </c>
      <c r="I9" s="53" t="s">
        <v>183</v>
      </c>
      <c r="J9" s="53" t="s">
        <v>184</v>
      </c>
      <c r="K9" s="53" t="s">
        <v>703</v>
      </c>
      <c r="L9" s="53" t="s">
        <v>183</v>
      </c>
      <c r="M9" s="53" t="s">
        <v>184</v>
      </c>
      <c r="N9" s="53" t="s">
        <v>703</v>
      </c>
      <c r="O9" s="53" t="s">
        <v>183</v>
      </c>
      <c r="P9" s="53" t="s">
        <v>184</v>
      </c>
      <c r="Q9" s="53" t="s">
        <v>703</v>
      </c>
      <c r="R9" s="53" t="s">
        <v>183</v>
      </c>
      <c r="S9" s="53" t="s">
        <v>184</v>
      </c>
    </row>
    <row r="10" spans="1:19" x14ac:dyDescent="0.3">
      <c r="A10" s="55" t="s">
        <v>272</v>
      </c>
      <c r="B10" s="49" t="s">
        <v>267</v>
      </c>
      <c r="C10" s="83">
        <v>334795.92000000004</v>
      </c>
      <c r="D10" s="83"/>
      <c r="E10" s="49" t="s">
        <v>267</v>
      </c>
      <c r="F10" s="83">
        <v>422066.42000000004</v>
      </c>
      <c r="G10" s="83"/>
      <c r="H10" s="49"/>
      <c r="I10" s="83"/>
      <c r="J10" s="83"/>
      <c r="K10" s="49" t="s">
        <v>267</v>
      </c>
      <c r="L10" s="83">
        <v>24284.55</v>
      </c>
      <c r="M10" s="83"/>
      <c r="N10" s="49" t="s">
        <v>267</v>
      </c>
      <c r="O10" s="83">
        <v>12951.76</v>
      </c>
      <c r="P10" s="83"/>
      <c r="Q10" s="49"/>
      <c r="R10" s="83"/>
      <c r="S10" s="83"/>
    </row>
    <row r="11" spans="1:19" x14ac:dyDescent="0.3">
      <c r="A11" s="55" t="s">
        <v>273</v>
      </c>
      <c r="B11" s="43">
        <v>5355</v>
      </c>
      <c r="C11" s="44">
        <v>624740776.99999726</v>
      </c>
      <c r="D11" s="44">
        <v>116664.94435107325</v>
      </c>
      <c r="E11" s="43">
        <v>5209</v>
      </c>
      <c r="F11" s="44">
        <v>628652674.66000009</v>
      </c>
      <c r="G11" s="44">
        <v>120685.8657439048</v>
      </c>
      <c r="H11" s="43">
        <v>5141</v>
      </c>
      <c r="I11" s="44">
        <v>637323042.45000362</v>
      </c>
      <c r="J11" s="44">
        <v>123968.69139272586</v>
      </c>
      <c r="K11" s="89">
        <v>5031</v>
      </c>
      <c r="L11" s="44">
        <v>632502895.1100018</v>
      </c>
      <c r="M11" s="44">
        <v>125721.1081514613</v>
      </c>
      <c r="N11" s="43">
        <v>5017</v>
      </c>
      <c r="O11" s="44">
        <v>653840740.46999824</v>
      </c>
      <c r="P11" s="44">
        <v>130325.04294797653</v>
      </c>
      <c r="Q11" s="43">
        <v>5001</v>
      </c>
      <c r="R11" s="44">
        <v>685195004.63999474</v>
      </c>
      <c r="S11" s="44">
        <v>137011.5986082773</v>
      </c>
    </row>
    <row r="12" spans="1:19" x14ac:dyDescent="0.3">
      <c r="A12" s="55" t="s">
        <v>274</v>
      </c>
      <c r="B12" s="43">
        <v>7066</v>
      </c>
      <c r="C12" s="44">
        <v>221519853.92000005</v>
      </c>
      <c r="D12" s="44">
        <v>31350.106696858202</v>
      </c>
      <c r="E12" s="43">
        <v>7011</v>
      </c>
      <c r="F12" s="44">
        <v>215955186.66000009</v>
      </c>
      <c r="G12" s="44">
        <v>30802.337278562271</v>
      </c>
      <c r="H12" s="43">
        <v>7032</v>
      </c>
      <c r="I12" s="44">
        <v>227711918.04999849</v>
      </c>
      <c r="J12" s="44">
        <v>32382.240905858715</v>
      </c>
      <c r="K12" s="89">
        <v>6900</v>
      </c>
      <c r="L12" s="44">
        <v>229518943.26999962</v>
      </c>
      <c r="M12" s="44">
        <v>33263.61496666661</v>
      </c>
      <c r="N12" s="43">
        <v>6768</v>
      </c>
      <c r="O12" s="44">
        <v>177385505.69999939</v>
      </c>
      <c r="P12" s="44">
        <v>26209.442331560193</v>
      </c>
      <c r="Q12" s="43">
        <v>6241</v>
      </c>
      <c r="R12" s="44">
        <v>209835821.48000085</v>
      </c>
      <c r="S12" s="44">
        <v>33622.147328953833</v>
      </c>
    </row>
    <row r="13" spans="1:19" x14ac:dyDescent="0.3">
      <c r="A13" s="55" t="s">
        <v>275</v>
      </c>
      <c r="B13" s="43">
        <v>3095</v>
      </c>
      <c r="C13" s="44">
        <v>55893938.76000002</v>
      </c>
      <c r="D13" s="44">
        <v>18059.430940226179</v>
      </c>
      <c r="E13" s="43">
        <v>3649</v>
      </c>
      <c r="F13" s="44">
        <v>72478338.330000028</v>
      </c>
      <c r="G13" s="44">
        <v>19862.520781035906</v>
      </c>
      <c r="H13" s="43">
        <v>3955</v>
      </c>
      <c r="I13" s="44">
        <v>87817805.239999965</v>
      </c>
      <c r="J13" s="44">
        <v>22204.249112515794</v>
      </c>
      <c r="K13" s="89">
        <v>5110</v>
      </c>
      <c r="L13" s="44">
        <v>98323128.870000139</v>
      </c>
      <c r="M13" s="44">
        <v>19241.316804305312</v>
      </c>
      <c r="N13" s="43">
        <v>5109</v>
      </c>
      <c r="O13" s="44">
        <v>104975051.17999995</v>
      </c>
      <c r="P13" s="44">
        <v>20547.083808964562</v>
      </c>
      <c r="Q13" s="43">
        <v>4706</v>
      </c>
      <c r="R13" s="44">
        <v>107171050.79999998</v>
      </c>
      <c r="S13" s="44">
        <v>22773.278963025921</v>
      </c>
    </row>
    <row r="14" spans="1:19" x14ac:dyDescent="0.3">
      <c r="A14" s="55" t="s">
        <v>276</v>
      </c>
      <c r="B14" s="43">
        <v>11879</v>
      </c>
      <c r="C14" s="44">
        <v>28031291.159999281</v>
      </c>
      <c r="D14" s="44">
        <v>2359.7349238150755</v>
      </c>
      <c r="E14" s="43">
        <v>12160</v>
      </c>
      <c r="F14" s="44">
        <v>28962399.960002422</v>
      </c>
      <c r="G14" s="44">
        <v>2381.7763125001993</v>
      </c>
      <c r="H14" s="43">
        <v>12360</v>
      </c>
      <c r="I14" s="44">
        <v>54260591.019999936</v>
      </c>
      <c r="J14" s="44">
        <v>4390.0154546925514</v>
      </c>
      <c r="K14" s="89">
        <v>12764</v>
      </c>
      <c r="L14" s="44">
        <v>60142484.210000008</v>
      </c>
      <c r="M14" s="44">
        <v>4711.8837519586341</v>
      </c>
      <c r="N14" s="43">
        <v>13381</v>
      </c>
      <c r="O14" s="44">
        <v>53217568.5</v>
      </c>
      <c r="P14" s="44">
        <v>3977.0995067633212</v>
      </c>
      <c r="Q14" s="43">
        <v>13941</v>
      </c>
      <c r="R14" s="44">
        <v>55952262.110000364</v>
      </c>
      <c r="S14" s="44">
        <v>4013.5042041460702</v>
      </c>
    </row>
    <row r="15" spans="1:19" x14ac:dyDescent="0.3">
      <c r="A15" s="55" t="s">
        <v>277</v>
      </c>
      <c r="B15" s="43">
        <v>1929</v>
      </c>
      <c r="C15" s="44">
        <v>16838885.050000012</v>
      </c>
      <c r="D15" s="44">
        <v>8729.3338776568235</v>
      </c>
      <c r="E15" s="43">
        <v>1967</v>
      </c>
      <c r="F15" s="44">
        <v>17683987.189999994</v>
      </c>
      <c r="G15" s="44">
        <v>8990.3341077783389</v>
      </c>
      <c r="H15" s="43">
        <v>1986</v>
      </c>
      <c r="I15" s="44">
        <v>18890350.119999994</v>
      </c>
      <c r="J15" s="44">
        <v>9511.7573615307119</v>
      </c>
      <c r="K15" s="89">
        <v>1904</v>
      </c>
      <c r="L15" s="44">
        <v>16384462.620000007</v>
      </c>
      <c r="M15" s="44">
        <v>8605.2849894958017</v>
      </c>
      <c r="N15" s="43">
        <v>1032</v>
      </c>
      <c r="O15" s="44">
        <v>8582536.6899999976</v>
      </c>
      <c r="P15" s="44">
        <v>8316.4115213178266</v>
      </c>
      <c r="Q15" s="43">
        <v>1362</v>
      </c>
      <c r="R15" s="44">
        <v>12936109.760000005</v>
      </c>
      <c r="S15" s="44">
        <v>9497.8779441997103</v>
      </c>
    </row>
    <row r="16" spans="1:19" x14ac:dyDescent="0.3">
      <c r="A16" s="55" t="s">
        <v>278</v>
      </c>
      <c r="B16" s="43">
        <v>2229</v>
      </c>
      <c r="C16" s="44">
        <v>22498860.300000004</v>
      </c>
      <c r="D16" s="44">
        <v>10093.701345895022</v>
      </c>
      <c r="E16" s="43">
        <v>2211</v>
      </c>
      <c r="F16" s="44">
        <v>22344483.450000025</v>
      </c>
      <c r="G16" s="44">
        <v>10106.053120759849</v>
      </c>
      <c r="H16" s="43">
        <v>2117</v>
      </c>
      <c r="I16" s="44">
        <v>22903303.059999987</v>
      </c>
      <c r="J16" s="44">
        <v>10818.754397732635</v>
      </c>
      <c r="K16" s="89">
        <v>1997</v>
      </c>
      <c r="L16" s="44">
        <v>22087326.909999941</v>
      </c>
      <c r="M16" s="44">
        <v>11060.253835753601</v>
      </c>
      <c r="N16" s="43">
        <v>1832</v>
      </c>
      <c r="O16" s="44">
        <v>14960929.049999991</v>
      </c>
      <c r="P16" s="44">
        <v>8166.445987991262</v>
      </c>
      <c r="Q16" s="43">
        <v>1619</v>
      </c>
      <c r="R16" s="44">
        <v>14377667.32</v>
      </c>
      <c r="S16" s="44">
        <v>8880.5851266213722</v>
      </c>
    </row>
    <row r="17" spans="1:19" x14ac:dyDescent="0.3">
      <c r="A17" s="55" t="s">
        <v>279</v>
      </c>
      <c r="B17" s="43">
        <v>2504</v>
      </c>
      <c r="C17" s="44">
        <v>21616864.549999997</v>
      </c>
      <c r="D17" s="44">
        <v>8632.9331269968043</v>
      </c>
      <c r="E17" s="43">
        <v>2926</v>
      </c>
      <c r="F17" s="44">
        <v>30496869.190000001</v>
      </c>
      <c r="G17" s="44">
        <v>10422.716742993849</v>
      </c>
      <c r="H17" s="43">
        <v>3522</v>
      </c>
      <c r="I17" s="44">
        <v>38148295.179999992</v>
      </c>
      <c r="J17" s="44">
        <v>10831.429636570128</v>
      </c>
      <c r="K17" s="89">
        <v>4024</v>
      </c>
      <c r="L17" s="44">
        <v>44023415.750000007</v>
      </c>
      <c r="M17" s="44">
        <v>10940.212661530817</v>
      </c>
      <c r="N17" s="43">
        <v>4450</v>
      </c>
      <c r="O17" s="44">
        <v>49892806.059999987</v>
      </c>
      <c r="P17" s="44">
        <v>11211.866530337076</v>
      </c>
      <c r="Q17" s="43">
        <v>5041</v>
      </c>
      <c r="R17" s="44">
        <v>59971823.550000004</v>
      </c>
      <c r="S17" s="44">
        <v>11896.81086094029</v>
      </c>
    </row>
    <row r="18" spans="1:19" x14ac:dyDescent="0.3">
      <c r="A18" s="55" t="s">
        <v>280</v>
      </c>
      <c r="B18" s="43">
        <v>2207</v>
      </c>
      <c r="C18" s="44">
        <v>4391942.6000000006</v>
      </c>
      <c r="D18" s="44">
        <v>1990.0057091073859</v>
      </c>
      <c r="E18" s="43">
        <v>2059</v>
      </c>
      <c r="F18" s="44">
        <v>4186846.5400000047</v>
      </c>
      <c r="G18" s="44">
        <v>2033.4368819815468</v>
      </c>
      <c r="H18" s="43">
        <v>2065</v>
      </c>
      <c r="I18" s="44">
        <v>4385834.8200000031</v>
      </c>
      <c r="J18" s="44">
        <v>2123.8909539951587</v>
      </c>
      <c r="K18" s="89">
        <v>1996</v>
      </c>
      <c r="L18" s="44">
        <v>3961278.6800000025</v>
      </c>
      <c r="M18" s="44">
        <v>1984.6085571142296</v>
      </c>
      <c r="N18" s="43">
        <v>2057</v>
      </c>
      <c r="O18" s="44">
        <v>5483368.0900000092</v>
      </c>
      <c r="P18" s="44">
        <v>2665.7112736995668</v>
      </c>
      <c r="Q18" s="43">
        <v>2054</v>
      </c>
      <c r="R18" s="44">
        <v>6027708.8900000118</v>
      </c>
      <c r="S18" s="44">
        <v>2934.6197127556047</v>
      </c>
    </row>
    <row r="19" spans="1:19" x14ac:dyDescent="0.3">
      <c r="A19" s="55" t="s">
        <v>281</v>
      </c>
      <c r="B19" s="43">
        <v>43</v>
      </c>
      <c r="C19" s="44">
        <v>615166.84</v>
      </c>
      <c r="D19" s="44">
        <v>14306.205581395348</v>
      </c>
      <c r="E19" s="49" t="s">
        <v>267</v>
      </c>
      <c r="F19" s="44">
        <v>115651</v>
      </c>
      <c r="G19" s="44"/>
      <c r="H19" s="43">
        <v>61</v>
      </c>
      <c r="I19" s="44">
        <v>885404</v>
      </c>
      <c r="J19" s="44">
        <v>14514.819672131147</v>
      </c>
      <c r="K19" s="89">
        <v>55</v>
      </c>
      <c r="L19" s="44">
        <v>864598</v>
      </c>
      <c r="M19" s="44">
        <v>15719.963636363636</v>
      </c>
      <c r="N19" s="43">
        <v>45</v>
      </c>
      <c r="O19" s="44">
        <v>687807</v>
      </c>
      <c r="P19" s="44">
        <v>15284.6</v>
      </c>
      <c r="Q19" s="43">
        <v>30</v>
      </c>
      <c r="R19" s="44">
        <v>362016</v>
      </c>
      <c r="S19" s="44">
        <v>12067.2</v>
      </c>
    </row>
    <row r="20" spans="1:19" x14ac:dyDescent="0.3">
      <c r="A20" s="55" t="s">
        <v>282</v>
      </c>
      <c r="B20" s="43">
        <v>362</v>
      </c>
      <c r="C20" s="44">
        <v>33092425.969999876</v>
      </c>
      <c r="D20" s="44">
        <v>91415.541353590816</v>
      </c>
      <c r="E20" s="43">
        <v>426</v>
      </c>
      <c r="F20" s="44">
        <v>46755863.029999889</v>
      </c>
      <c r="G20" s="44">
        <v>109755.54701877908</v>
      </c>
      <c r="H20" s="43">
        <v>539</v>
      </c>
      <c r="I20" s="44">
        <v>62622294.750000164</v>
      </c>
      <c r="J20" s="44">
        <v>116182.36502782961</v>
      </c>
      <c r="K20" s="89">
        <v>585</v>
      </c>
      <c r="L20" s="44">
        <v>75191568.580000192</v>
      </c>
      <c r="M20" s="44">
        <v>128532.59586324819</v>
      </c>
      <c r="N20" s="43">
        <v>563</v>
      </c>
      <c r="O20" s="44">
        <v>76866012.600000277</v>
      </c>
      <c r="P20" s="44">
        <v>136529.32966252271</v>
      </c>
      <c r="Q20" s="43">
        <v>545</v>
      </c>
      <c r="R20" s="44">
        <v>74363487.06000033</v>
      </c>
      <c r="S20" s="44">
        <v>136446.76524770702</v>
      </c>
    </row>
    <row r="21" spans="1:19" x14ac:dyDescent="0.3">
      <c r="A21" s="50" t="s">
        <v>210</v>
      </c>
      <c r="B21" s="45">
        <v>13406</v>
      </c>
      <c r="C21" s="46">
        <v>1029574802.0700698</v>
      </c>
      <c r="D21" s="46">
        <v>76799.552593619999</v>
      </c>
      <c r="E21" s="45">
        <v>13726</v>
      </c>
      <c r="F21" s="46">
        <v>1068054366.4300348</v>
      </c>
      <c r="G21" s="46">
        <v>77812.499375640007</v>
      </c>
      <c r="H21" s="45">
        <v>13993</v>
      </c>
      <c r="I21" s="46">
        <v>1154948838.6900029</v>
      </c>
      <c r="J21" s="46">
        <v>82537.614427928464</v>
      </c>
      <c r="K21" s="90">
        <v>14323</v>
      </c>
      <c r="L21" s="46">
        <v>1183024386.5499859</v>
      </c>
      <c r="M21" s="46">
        <v>82596.131156181378</v>
      </c>
      <c r="N21" s="45">
        <v>14854</v>
      </c>
      <c r="O21" s="46">
        <v>1145905277.0999985</v>
      </c>
      <c r="P21" s="46">
        <v>77144.558846101951</v>
      </c>
      <c r="Q21" s="45">
        <v>15328</v>
      </c>
      <c r="R21" s="46">
        <v>1226192951.6099582</v>
      </c>
      <c r="S21" s="46">
        <v>79996.930559104789</v>
      </c>
    </row>
    <row r="23" spans="1:19" x14ac:dyDescent="0.3">
      <c r="A23" t="s">
        <v>638</v>
      </c>
    </row>
    <row r="26" spans="1:19" x14ac:dyDescent="0.3">
      <c r="A26" s="88"/>
    </row>
    <row r="27" spans="1:19" x14ac:dyDescent="0.3">
      <c r="A27" s="88"/>
    </row>
    <row r="28" spans="1:19" x14ac:dyDescent="0.3">
      <c r="A28" s="88"/>
    </row>
    <row r="29" spans="1:19" x14ac:dyDescent="0.3">
      <c r="A29" s="88"/>
    </row>
    <row r="30" spans="1:19" x14ac:dyDescent="0.3">
      <c r="A30" s="88"/>
    </row>
    <row r="31" spans="1:19" x14ac:dyDescent="0.3">
      <c r="A31" s="88"/>
    </row>
    <row r="32" spans="1:19" x14ac:dyDescent="0.3">
      <c r="A32" s="88"/>
    </row>
    <row r="33" spans="1:1" x14ac:dyDescent="0.3">
      <c r="A33" s="88"/>
    </row>
    <row r="34" spans="1:1" x14ac:dyDescent="0.3">
      <c r="A34" s="88"/>
    </row>
    <row r="35" spans="1:1" x14ac:dyDescent="0.3">
      <c r="A35" s="88"/>
    </row>
  </sheetData>
  <sheetProtection algorithmName="SHA-512" hashValue="oKWarXe9fXgQqS+QFyMuDGLoU4EVtCrrESFQViqcoILozdMtt2HfModzbCWUdObNQyyAuIqucVhaaSl5npA9Ww==" saltValue="fSv1E1yHXWlGtzQ5pclwtA==" spinCount="100000" sheet="1" objects="1" scenarios="1"/>
  <mergeCells count="12">
    <mergeCell ref="Q8:S8"/>
    <mergeCell ref="A1:S1"/>
    <mergeCell ref="A2:S2"/>
    <mergeCell ref="A3:S3"/>
    <mergeCell ref="A4:S4"/>
    <mergeCell ref="A5:S5"/>
    <mergeCell ref="B7:S7"/>
    <mergeCell ref="B8:D8"/>
    <mergeCell ref="E8:G8"/>
    <mergeCell ref="H8:J8"/>
    <mergeCell ref="K8:M8"/>
    <mergeCell ref="N8:P8"/>
  </mergeCells>
  <printOptions horizontalCentered="1"/>
  <pageMargins left="0.25" right="0.25" top="0.75" bottom="0.75" header="0.3" footer="0.3"/>
  <pageSetup scale="68" fitToHeight="10" orientation="landscape" r:id="rId1"/>
  <headerFooter>
    <oddFooter>Page &amp;P</oddFoot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A2CC0-01A0-4692-82B5-BD1E9F18E1FE}">
  <sheetPr>
    <pageSetUpPr fitToPage="1"/>
  </sheetPr>
  <dimension ref="A1:T100"/>
  <sheetViews>
    <sheetView workbookViewId="0">
      <selection activeCell="A2" sqref="A2"/>
    </sheetView>
  </sheetViews>
  <sheetFormatPr defaultRowHeight="14.4" x14ac:dyDescent="0.3"/>
  <cols>
    <col min="1" max="1" width="20.109375" customWidth="1"/>
    <col min="2" max="2" width="48.88671875" bestFit="1" customWidth="1"/>
    <col min="3" max="3" width="5.6640625" bestFit="1" customWidth="1"/>
    <col min="4" max="4" width="11.88671875" style="84" bestFit="1" customWidth="1"/>
    <col min="5" max="5" width="8.88671875" style="84" bestFit="1" customWidth="1"/>
    <col min="6" max="6" width="5.6640625" bestFit="1" customWidth="1"/>
    <col min="7" max="7" width="11.88671875" style="84" bestFit="1" customWidth="1"/>
    <col min="8" max="8" width="8.88671875" style="84" bestFit="1" customWidth="1"/>
    <col min="9" max="9" width="5.6640625" bestFit="1" customWidth="1"/>
    <col min="10" max="10" width="11.88671875" style="84" bestFit="1" customWidth="1"/>
    <col min="11" max="11" width="8.88671875" style="84" bestFit="1" customWidth="1"/>
    <col min="12" max="12" width="6" style="93" bestFit="1" customWidth="1"/>
    <col min="13" max="13" width="11.88671875" style="84" bestFit="1" customWidth="1"/>
    <col min="14" max="14" width="8.88671875" style="84" bestFit="1" customWidth="1"/>
    <col min="15" max="15" width="5.6640625" bestFit="1" customWidth="1"/>
    <col min="16" max="16" width="11.88671875" style="84" bestFit="1" customWidth="1"/>
    <col min="17" max="17" width="8.88671875" style="84" bestFit="1" customWidth="1"/>
    <col min="18" max="18" width="5.6640625" bestFit="1" customWidth="1"/>
    <col min="19" max="19" width="11.88671875" style="84" bestFit="1" customWidth="1"/>
    <col min="20" max="20" width="8.88671875" style="84" bestFit="1" customWidth="1"/>
  </cols>
  <sheetData>
    <row r="1" spans="1:20" ht="22.8" x14ac:dyDescent="0.4">
      <c r="A1" s="162" t="s">
        <v>1218</v>
      </c>
      <c r="B1" s="162"/>
      <c r="C1" s="162"/>
      <c r="D1" s="162"/>
      <c r="E1" s="162"/>
      <c r="F1" s="162"/>
      <c r="G1" s="162"/>
      <c r="H1" s="162"/>
      <c r="I1" s="162"/>
      <c r="J1" s="162"/>
      <c r="K1" s="162"/>
      <c r="L1" s="162"/>
      <c r="M1" s="162"/>
      <c r="N1" s="162"/>
      <c r="O1" s="162"/>
      <c r="P1" s="162"/>
      <c r="Q1" s="162"/>
      <c r="R1" s="162"/>
      <c r="S1" s="162"/>
      <c r="T1" s="162"/>
    </row>
    <row r="2" spans="1:20" ht="22.95" customHeight="1" x14ac:dyDescent="0.4">
      <c r="A2" s="162" t="s">
        <v>179</v>
      </c>
      <c r="B2" s="162"/>
      <c r="C2" s="162"/>
      <c r="D2" s="162"/>
      <c r="E2" s="162"/>
      <c r="F2" s="162"/>
      <c r="G2" s="162"/>
      <c r="H2" s="162"/>
      <c r="I2" s="162"/>
      <c r="J2" s="162"/>
      <c r="K2" s="162"/>
      <c r="L2" s="162"/>
      <c r="M2" s="162"/>
      <c r="N2" s="162"/>
      <c r="O2" s="162"/>
      <c r="P2" s="162"/>
      <c r="Q2" s="162"/>
      <c r="R2" s="162"/>
      <c r="S2" s="162"/>
      <c r="T2" s="162"/>
    </row>
    <row r="3" spans="1:20" ht="22.95" customHeight="1" x14ac:dyDescent="0.4">
      <c r="A3" s="162" t="s">
        <v>166</v>
      </c>
      <c r="B3" s="162"/>
      <c r="C3" s="162"/>
      <c r="D3" s="162"/>
      <c r="E3" s="162"/>
      <c r="F3" s="162"/>
      <c r="G3" s="162"/>
      <c r="H3" s="162"/>
      <c r="I3" s="162"/>
      <c r="J3" s="162"/>
      <c r="K3" s="162"/>
      <c r="L3" s="162"/>
      <c r="M3" s="162"/>
      <c r="N3" s="162"/>
      <c r="O3" s="162"/>
      <c r="P3" s="162"/>
      <c r="Q3" s="162"/>
      <c r="R3" s="162"/>
      <c r="S3" s="162"/>
      <c r="T3" s="162"/>
    </row>
    <row r="4" spans="1:20" ht="22.95" customHeight="1" x14ac:dyDescent="0.4">
      <c r="A4" s="162" t="s">
        <v>285</v>
      </c>
      <c r="B4" s="162"/>
      <c r="C4" s="162"/>
      <c r="D4" s="162"/>
      <c r="E4" s="162"/>
      <c r="F4" s="162"/>
      <c r="G4" s="162"/>
      <c r="H4" s="162"/>
      <c r="I4" s="162"/>
      <c r="J4" s="162"/>
      <c r="K4" s="162"/>
      <c r="L4" s="162"/>
      <c r="M4" s="162"/>
      <c r="N4" s="162"/>
      <c r="O4" s="162"/>
      <c r="P4" s="162"/>
      <c r="Q4" s="162"/>
      <c r="R4" s="162"/>
      <c r="S4" s="162"/>
      <c r="T4" s="162"/>
    </row>
    <row r="5" spans="1:20" ht="22.95" customHeight="1" x14ac:dyDescent="0.4">
      <c r="A5" s="162" t="s">
        <v>708</v>
      </c>
      <c r="B5" s="162"/>
      <c r="C5" s="162"/>
      <c r="D5" s="162"/>
      <c r="E5" s="162"/>
      <c r="F5" s="162"/>
      <c r="G5" s="162"/>
      <c r="H5" s="162"/>
      <c r="I5" s="162"/>
      <c r="J5" s="162"/>
      <c r="K5" s="162"/>
      <c r="L5" s="162"/>
      <c r="M5" s="162"/>
      <c r="N5" s="162"/>
      <c r="O5" s="162"/>
      <c r="P5" s="162"/>
      <c r="Q5" s="162"/>
      <c r="R5" s="162"/>
      <c r="S5" s="162"/>
      <c r="T5" s="162"/>
    </row>
    <row r="7" spans="1:20" x14ac:dyDescent="0.3">
      <c r="B7" s="64"/>
      <c r="C7" s="189" t="s">
        <v>181</v>
      </c>
      <c r="D7" s="182"/>
      <c r="E7" s="182"/>
      <c r="F7" s="182"/>
      <c r="G7" s="182"/>
      <c r="H7" s="182"/>
      <c r="I7" s="182"/>
      <c r="J7" s="182"/>
      <c r="K7" s="182"/>
      <c r="L7" s="182"/>
      <c r="M7" s="182"/>
      <c r="N7" s="182"/>
      <c r="O7" s="182"/>
      <c r="P7" s="182"/>
      <c r="Q7" s="182"/>
      <c r="R7" s="182"/>
      <c r="S7" s="182"/>
      <c r="T7" s="182"/>
    </row>
    <row r="8" spans="1:20" x14ac:dyDescent="0.3">
      <c r="A8" s="80"/>
      <c r="B8" s="81"/>
      <c r="C8" s="202" t="s">
        <v>186</v>
      </c>
      <c r="D8" s="202"/>
      <c r="E8" s="202"/>
      <c r="F8" s="202" t="s">
        <v>187</v>
      </c>
      <c r="G8" s="202"/>
      <c r="H8" s="202"/>
      <c r="I8" s="202" t="s">
        <v>188</v>
      </c>
      <c r="J8" s="202"/>
      <c r="K8" s="202"/>
      <c r="L8" s="202" t="s">
        <v>189</v>
      </c>
      <c r="M8" s="202"/>
      <c r="N8" s="202"/>
      <c r="O8" s="202" t="s">
        <v>682</v>
      </c>
      <c r="P8" s="202"/>
      <c r="Q8" s="202"/>
      <c r="R8" s="202" t="s">
        <v>709</v>
      </c>
      <c r="S8" s="202"/>
      <c r="T8" s="202"/>
    </row>
    <row r="9" spans="1:20" s="54" customFormat="1" ht="36.6" customHeight="1" x14ac:dyDescent="0.3">
      <c r="A9" s="151" t="s">
        <v>271</v>
      </c>
      <c r="B9" s="151" t="s">
        <v>286</v>
      </c>
      <c r="C9" s="152" t="s">
        <v>704</v>
      </c>
      <c r="D9" s="153" t="s">
        <v>183</v>
      </c>
      <c r="E9" s="153" t="s">
        <v>184</v>
      </c>
      <c r="F9" s="152" t="s">
        <v>704</v>
      </c>
      <c r="G9" s="153" t="s">
        <v>183</v>
      </c>
      <c r="H9" s="153" t="s">
        <v>184</v>
      </c>
      <c r="I9" s="152" t="s">
        <v>704</v>
      </c>
      <c r="J9" s="153" t="s">
        <v>183</v>
      </c>
      <c r="K9" s="153" t="s">
        <v>184</v>
      </c>
      <c r="L9" s="152" t="s">
        <v>704</v>
      </c>
      <c r="M9" s="153" t="s">
        <v>183</v>
      </c>
      <c r="N9" s="153" t="s">
        <v>184</v>
      </c>
      <c r="O9" s="152" t="s">
        <v>704</v>
      </c>
      <c r="P9" s="153" t="s">
        <v>183</v>
      </c>
      <c r="Q9" s="153" t="s">
        <v>184</v>
      </c>
      <c r="R9" s="152" t="s">
        <v>704</v>
      </c>
      <c r="S9" s="153" t="s">
        <v>183</v>
      </c>
      <c r="T9" s="153" t="s">
        <v>184</v>
      </c>
    </row>
    <row r="10" spans="1:20" x14ac:dyDescent="0.3">
      <c r="A10" s="210" t="s">
        <v>272</v>
      </c>
      <c r="B10" s="103" t="s">
        <v>354</v>
      </c>
      <c r="C10" s="126" t="s">
        <v>267</v>
      </c>
      <c r="D10" s="154">
        <v>196333.04</v>
      </c>
      <c r="E10" s="154"/>
      <c r="F10" s="126" t="s">
        <v>267</v>
      </c>
      <c r="G10" s="154">
        <v>114436.84000000001</v>
      </c>
      <c r="H10" s="154"/>
      <c r="I10" s="61"/>
      <c r="J10" s="61"/>
      <c r="K10" s="61"/>
      <c r="L10" s="126" t="s">
        <v>267</v>
      </c>
      <c r="M10" s="154">
        <v>24284.55</v>
      </c>
      <c r="N10" s="154"/>
      <c r="O10" s="126" t="s">
        <v>267</v>
      </c>
      <c r="P10" s="154">
        <v>12951.76</v>
      </c>
      <c r="Q10" s="154"/>
      <c r="R10" s="61"/>
      <c r="S10" s="61"/>
      <c r="T10" s="61"/>
    </row>
    <row r="11" spans="1:20" x14ac:dyDescent="0.3">
      <c r="A11" s="211"/>
      <c r="B11" s="103" t="s">
        <v>288</v>
      </c>
      <c r="C11" s="126" t="s">
        <v>267</v>
      </c>
      <c r="D11" s="154">
        <v>138462.88</v>
      </c>
      <c r="E11" s="154"/>
      <c r="F11" s="126" t="s">
        <v>267</v>
      </c>
      <c r="G11" s="154">
        <v>307629.57999999996</v>
      </c>
      <c r="H11" s="154"/>
      <c r="I11" s="61"/>
      <c r="J11" s="61"/>
      <c r="K11" s="61"/>
      <c r="L11" s="61"/>
      <c r="M11" s="61"/>
      <c r="N11" s="61"/>
      <c r="O11" s="61"/>
      <c r="P11" s="61"/>
      <c r="Q11" s="61"/>
      <c r="R11" s="61"/>
      <c r="S11" s="61"/>
      <c r="T11" s="61"/>
    </row>
    <row r="12" spans="1:20" x14ac:dyDescent="0.3">
      <c r="A12" s="211"/>
      <c r="B12" s="100" t="s">
        <v>605</v>
      </c>
      <c r="C12" s="132" t="s">
        <v>267</v>
      </c>
      <c r="D12" s="155">
        <v>334795.92</v>
      </c>
      <c r="E12" s="155"/>
      <c r="F12" s="132" t="s">
        <v>267</v>
      </c>
      <c r="G12" s="155">
        <v>422066.41999999993</v>
      </c>
      <c r="H12" s="155"/>
      <c r="I12" s="157"/>
      <c r="J12" s="157"/>
      <c r="K12" s="157"/>
      <c r="L12" s="132" t="s">
        <v>267</v>
      </c>
      <c r="M12" s="155">
        <v>24284.55</v>
      </c>
      <c r="N12" s="155"/>
      <c r="O12" s="132" t="s">
        <v>267</v>
      </c>
      <c r="P12" s="155">
        <v>12951.76</v>
      </c>
      <c r="Q12" s="155"/>
      <c r="R12" s="157"/>
      <c r="S12" s="157"/>
      <c r="T12" s="157"/>
    </row>
    <row r="13" spans="1:20" x14ac:dyDescent="0.3">
      <c r="A13" s="210" t="s">
        <v>273</v>
      </c>
      <c r="B13" s="103" t="s">
        <v>290</v>
      </c>
      <c r="C13" s="126">
        <v>1401</v>
      </c>
      <c r="D13" s="154">
        <v>222712849.46000081</v>
      </c>
      <c r="E13" s="154">
        <v>158967.05885795917</v>
      </c>
      <c r="F13" s="126">
        <v>1184</v>
      </c>
      <c r="G13" s="154">
        <v>197773032.04000065</v>
      </c>
      <c r="H13" s="154">
        <v>167038.03381756812</v>
      </c>
      <c r="I13" s="126">
        <v>1086</v>
      </c>
      <c r="J13" s="154">
        <v>179999583.85000056</v>
      </c>
      <c r="K13" s="154">
        <v>165745.4731583799</v>
      </c>
      <c r="L13" s="126">
        <v>915</v>
      </c>
      <c r="M13" s="154">
        <v>137772852.57999992</v>
      </c>
      <c r="N13" s="154">
        <v>150571.42358469937</v>
      </c>
      <c r="O13" s="126">
        <v>824</v>
      </c>
      <c r="P13" s="154">
        <v>129833243.25000007</v>
      </c>
      <c r="Q13" s="154">
        <v>157564.61559466028</v>
      </c>
      <c r="R13" s="126">
        <v>779</v>
      </c>
      <c r="S13" s="154">
        <v>127904986.76999959</v>
      </c>
      <c r="T13" s="154">
        <v>164191.25387676456</v>
      </c>
    </row>
    <row r="14" spans="1:20" x14ac:dyDescent="0.3">
      <c r="A14" s="211"/>
      <c r="B14" s="103" t="s">
        <v>291</v>
      </c>
      <c r="C14" s="126">
        <v>283</v>
      </c>
      <c r="D14" s="154">
        <v>10544019.110000011</v>
      </c>
      <c r="E14" s="154">
        <v>37258.018056537141</v>
      </c>
      <c r="F14" s="126">
        <v>284</v>
      </c>
      <c r="G14" s="154">
        <v>9459538.5100000016</v>
      </c>
      <c r="H14" s="154">
        <v>33308.234190140851</v>
      </c>
      <c r="I14" s="126">
        <v>264</v>
      </c>
      <c r="J14" s="154">
        <v>9261892.5500000045</v>
      </c>
      <c r="K14" s="154">
        <v>35082.926325757595</v>
      </c>
      <c r="L14" s="126">
        <v>255</v>
      </c>
      <c r="M14" s="154">
        <v>8535838.229999993</v>
      </c>
      <c r="N14" s="154">
        <v>33473.875411764675</v>
      </c>
      <c r="O14" s="126">
        <v>255</v>
      </c>
      <c r="P14" s="154">
        <v>8565621.5600000024</v>
      </c>
      <c r="Q14" s="154">
        <v>33590.672784313734</v>
      </c>
      <c r="R14" s="126">
        <v>251</v>
      </c>
      <c r="S14" s="154">
        <v>8890102.4100000001</v>
      </c>
      <c r="T14" s="154">
        <v>35418.734701195222</v>
      </c>
    </row>
    <row r="15" spans="1:20" x14ac:dyDescent="0.3">
      <c r="A15" s="211"/>
      <c r="B15" s="103" t="s">
        <v>292</v>
      </c>
      <c r="C15" s="126">
        <v>3610</v>
      </c>
      <c r="D15" s="154">
        <v>381696513.3900016</v>
      </c>
      <c r="E15" s="154">
        <v>105733.10620221651</v>
      </c>
      <c r="F15" s="126">
        <v>3612</v>
      </c>
      <c r="G15" s="154">
        <v>412434223.45999914</v>
      </c>
      <c r="H15" s="154">
        <v>114184.44724806178</v>
      </c>
      <c r="I15" s="126">
        <v>3725</v>
      </c>
      <c r="J15" s="154">
        <v>439983091.63000244</v>
      </c>
      <c r="K15" s="154">
        <v>118116.26620939662</v>
      </c>
      <c r="L15" s="126">
        <v>3748</v>
      </c>
      <c r="M15" s="154">
        <v>478440378.2000038</v>
      </c>
      <c r="N15" s="154">
        <v>127652.18201707679</v>
      </c>
      <c r="O15" s="126">
        <v>3825</v>
      </c>
      <c r="P15" s="154">
        <v>508219107.83999985</v>
      </c>
      <c r="Q15" s="154">
        <v>132867.74061176466</v>
      </c>
      <c r="R15" s="126">
        <v>3855</v>
      </c>
      <c r="S15" s="154">
        <v>541576592.31999862</v>
      </c>
      <c r="T15" s="154">
        <v>140486.79437613452</v>
      </c>
    </row>
    <row r="16" spans="1:20" x14ac:dyDescent="0.3">
      <c r="A16" s="211"/>
      <c r="B16" s="103" t="s">
        <v>293</v>
      </c>
      <c r="C16" s="126">
        <v>312</v>
      </c>
      <c r="D16" s="154">
        <v>9787395.040000014</v>
      </c>
      <c r="E16" s="154">
        <v>31369.855897435944</v>
      </c>
      <c r="F16" s="126">
        <v>275</v>
      </c>
      <c r="G16" s="154">
        <v>8985880.650000006</v>
      </c>
      <c r="H16" s="154">
        <v>32675.929636363657</v>
      </c>
      <c r="I16" s="126">
        <v>261</v>
      </c>
      <c r="J16" s="154">
        <v>8078474.4200000074</v>
      </c>
      <c r="K16" s="154">
        <v>30952.009272030678</v>
      </c>
      <c r="L16" s="126">
        <v>237</v>
      </c>
      <c r="M16" s="154">
        <v>7753826.1000000052</v>
      </c>
      <c r="N16" s="154">
        <v>32716.565822784833</v>
      </c>
      <c r="O16" s="126">
        <v>223</v>
      </c>
      <c r="P16" s="154">
        <v>7222767.8199999966</v>
      </c>
      <c r="Q16" s="154">
        <v>32389.093363228683</v>
      </c>
      <c r="R16" s="126">
        <v>215</v>
      </c>
      <c r="S16" s="154">
        <v>6823323.1400000034</v>
      </c>
      <c r="T16" s="154">
        <v>31736.386697674436</v>
      </c>
    </row>
    <row r="17" spans="1:20" x14ac:dyDescent="0.3">
      <c r="A17" s="211"/>
      <c r="B17" s="100" t="s">
        <v>605</v>
      </c>
      <c r="C17" s="132">
        <v>5355</v>
      </c>
      <c r="D17" s="155">
        <v>624740776.99999678</v>
      </c>
      <c r="E17" s="155">
        <v>116664.94435107317</v>
      </c>
      <c r="F17" s="132">
        <v>5209</v>
      </c>
      <c r="G17" s="155">
        <v>628652674.65999985</v>
      </c>
      <c r="H17" s="155">
        <v>120685.86574390475</v>
      </c>
      <c r="I17" s="132">
        <v>5141</v>
      </c>
      <c r="J17" s="155">
        <v>637323042.45000315</v>
      </c>
      <c r="K17" s="155">
        <v>123968.69139272577</v>
      </c>
      <c r="L17" s="132">
        <v>5031</v>
      </c>
      <c r="M17" s="155">
        <v>632502895.11000133</v>
      </c>
      <c r="N17" s="155">
        <v>125721.1081514612</v>
      </c>
      <c r="O17" s="132">
        <v>5017</v>
      </c>
      <c r="P17" s="155">
        <v>653840740.46999586</v>
      </c>
      <c r="Q17" s="155">
        <v>130325.04294797605</v>
      </c>
      <c r="R17" s="132">
        <v>5001</v>
      </c>
      <c r="S17" s="155">
        <v>685195004.63999689</v>
      </c>
      <c r="T17" s="155">
        <v>137011.59860827771</v>
      </c>
    </row>
    <row r="18" spans="1:20" x14ac:dyDescent="0.3">
      <c r="A18" s="210" t="s">
        <v>274</v>
      </c>
      <c r="B18" s="103" t="s">
        <v>294</v>
      </c>
      <c r="C18" s="126">
        <v>6001</v>
      </c>
      <c r="D18" s="154">
        <v>183237819.14000049</v>
      </c>
      <c r="E18" s="154">
        <v>30534.547432094732</v>
      </c>
      <c r="F18" s="126">
        <v>6091</v>
      </c>
      <c r="G18" s="154">
        <v>183997577.86000058</v>
      </c>
      <c r="H18" s="154">
        <v>30208.106691840516</v>
      </c>
      <c r="I18" s="126">
        <v>6202</v>
      </c>
      <c r="J18" s="154">
        <v>197889180.44999951</v>
      </c>
      <c r="K18" s="154">
        <v>31907.317067075059</v>
      </c>
      <c r="L18" s="126">
        <v>6215</v>
      </c>
      <c r="M18" s="154">
        <v>206111127.32999957</v>
      </c>
      <c r="N18" s="154">
        <v>33163.495950120603</v>
      </c>
      <c r="O18" s="126">
        <v>6183</v>
      </c>
      <c r="P18" s="154">
        <v>157680709.97999927</v>
      </c>
      <c r="Q18" s="154">
        <v>25502.298233866939</v>
      </c>
      <c r="R18" s="126">
        <v>5702</v>
      </c>
      <c r="S18" s="154">
        <v>190792098.04000002</v>
      </c>
      <c r="T18" s="154">
        <v>33460.557355313926</v>
      </c>
    </row>
    <row r="19" spans="1:20" x14ac:dyDescent="0.3">
      <c r="A19" s="211"/>
      <c r="B19" s="103" t="s">
        <v>295</v>
      </c>
      <c r="C19" s="126">
        <v>1118</v>
      </c>
      <c r="D19" s="154">
        <v>34445009.070000015</v>
      </c>
      <c r="E19" s="154">
        <v>30809.489329159227</v>
      </c>
      <c r="F19" s="126">
        <v>923</v>
      </c>
      <c r="G19" s="154">
        <v>28784151.960000038</v>
      </c>
      <c r="H19" s="154">
        <v>31185.430075839693</v>
      </c>
      <c r="I19" s="126">
        <v>852</v>
      </c>
      <c r="J19" s="154">
        <v>27025375.219999976</v>
      </c>
      <c r="K19" s="154">
        <v>31719.923967136121</v>
      </c>
      <c r="L19" s="126">
        <v>708</v>
      </c>
      <c r="M19" s="154">
        <v>21310206.679999996</v>
      </c>
      <c r="N19" s="154">
        <v>30099.161977401123</v>
      </c>
      <c r="O19" s="126">
        <v>611</v>
      </c>
      <c r="P19" s="154">
        <v>19055504.459999997</v>
      </c>
      <c r="Q19" s="154">
        <v>31187.405008183301</v>
      </c>
      <c r="R19" s="126">
        <v>545</v>
      </c>
      <c r="S19" s="154">
        <v>17974018.170000002</v>
      </c>
      <c r="T19" s="154">
        <v>32979.84985321101</v>
      </c>
    </row>
    <row r="20" spans="1:20" x14ac:dyDescent="0.3">
      <c r="A20" s="211"/>
      <c r="B20" s="103" t="s">
        <v>296</v>
      </c>
      <c r="C20" s="126">
        <v>142</v>
      </c>
      <c r="D20" s="154">
        <v>3837025.7100000037</v>
      </c>
      <c r="E20" s="154">
        <v>27021.307816901433</v>
      </c>
      <c r="F20" s="126">
        <v>112</v>
      </c>
      <c r="G20" s="154">
        <v>3173456.8400000012</v>
      </c>
      <c r="H20" s="154">
        <v>28334.436071428583</v>
      </c>
      <c r="I20" s="126">
        <v>94</v>
      </c>
      <c r="J20" s="154">
        <v>2797362.38</v>
      </c>
      <c r="K20" s="154">
        <v>29759.174255319147</v>
      </c>
      <c r="L20" s="126">
        <v>85</v>
      </c>
      <c r="M20" s="154">
        <v>2097609.2599999998</v>
      </c>
      <c r="N20" s="154">
        <v>24677.755999999998</v>
      </c>
      <c r="O20" s="126">
        <v>41</v>
      </c>
      <c r="P20" s="154">
        <v>649291.25999999989</v>
      </c>
      <c r="Q20" s="154">
        <v>15836.372195121949</v>
      </c>
      <c r="R20" s="126">
        <v>39</v>
      </c>
      <c r="S20" s="154">
        <v>1069705.27</v>
      </c>
      <c r="T20" s="154">
        <v>27428.340256410258</v>
      </c>
    </row>
    <row r="21" spans="1:20" x14ac:dyDescent="0.3">
      <c r="A21" s="211"/>
      <c r="B21" s="100" t="s">
        <v>605</v>
      </c>
      <c r="C21" s="132">
        <v>7066</v>
      </c>
      <c r="D21" s="155">
        <v>221519853.92000028</v>
      </c>
      <c r="E21" s="155">
        <v>31350.106696858234</v>
      </c>
      <c r="F21" s="132">
        <v>7011</v>
      </c>
      <c r="G21" s="155">
        <v>215955186.66000023</v>
      </c>
      <c r="H21" s="155">
        <v>30802.337278562292</v>
      </c>
      <c r="I21" s="132">
        <v>7032</v>
      </c>
      <c r="J21" s="155">
        <v>227711918.04999888</v>
      </c>
      <c r="K21" s="155">
        <v>32382.240905858773</v>
      </c>
      <c r="L21" s="132">
        <v>6900</v>
      </c>
      <c r="M21" s="155">
        <v>229518943.26999965</v>
      </c>
      <c r="N21" s="155">
        <v>33263.614966666617</v>
      </c>
      <c r="O21" s="132">
        <v>6768</v>
      </c>
      <c r="P21" s="155">
        <v>177385505.69999921</v>
      </c>
      <c r="Q21" s="155">
        <v>26209.442331560167</v>
      </c>
      <c r="R21" s="132">
        <v>6241</v>
      </c>
      <c r="S21" s="155">
        <v>209835821.4800007</v>
      </c>
      <c r="T21" s="155">
        <v>33622.147328953804</v>
      </c>
    </row>
    <row r="22" spans="1:20" x14ac:dyDescent="0.3">
      <c r="A22" s="210" t="s">
        <v>275</v>
      </c>
      <c r="B22" s="103" t="s">
        <v>275</v>
      </c>
      <c r="C22" s="126">
        <v>3095</v>
      </c>
      <c r="D22" s="154">
        <v>55893938.76000005</v>
      </c>
      <c r="E22" s="154">
        <v>18059.430940226186</v>
      </c>
      <c r="F22" s="126">
        <v>3649</v>
      </c>
      <c r="G22" s="154">
        <v>72478338.330000043</v>
      </c>
      <c r="H22" s="154">
        <v>19862.520781035913</v>
      </c>
      <c r="I22" s="126">
        <v>3955</v>
      </c>
      <c r="J22" s="154">
        <v>87817805.240000069</v>
      </c>
      <c r="K22" s="154">
        <v>22204.249112515819</v>
      </c>
      <c r="L22" s="126">
        <v>5110</v>
      </c>
      <c r="M22" s="154">
        <v>98323128.870000243</v>
      </c>
      <c r="N22" s="154">
        <v>19241.31680430533</v>
      </c>
      <c r="O22" s="126">
        <v>5109</v>
      </c>
      <c r="P22" s="154">
        <v>104975051.17999993</v>
      </c>
      <c r="Q22" s="154">
        <v>20547.083808964559</v>
      </c>
      <c r="R22" s="126">
        <v>4706</v>
      </c>
      <c r="S22" s="154">
        <v>107171050.80000004</v>
      </c>
      <c r="T22" s="154">
        <v>22773.278963025932</v>
      </c>
    </row>
    <row r="23" spans="1:20" x14ac:dyDescent="0.3">
      <c r="A23" s="211"/>
      <c r="B23" s="100" t="s">
        <v>605</v>
      </c>
      <c r="C23" s="132">
        <v>3095</v>
      </c>
      <c r="D23" s="155">
        <v>55893938.760000028</v>
      </c>
      <c r="E23" s="155">
        <v>18059.430940226179</v>
      </c>
      <c r="F23" s="132">
        <v>3649</v>
      </c>
      <c r="G23" s="155">
        <v>72478338.330000028</v>
      </c>
      <c r="H23" s="155">
        <v>19862.520781035906</v>
      </c>
      <c r="I23" s="132">
        <v>3955</v>
      </c>
      <c r="J23" s="155">
        <v>87817805.239999935</v>
      </c>
      <c r="K23" s="155">
        <v>22204.249112515787</v>
      </c>
      <c r="L23" s="132">
        <v>5110</v>
      </c>
      <c r="M23" s="155">
        <v>98323128.870000064</v>
      </c>
      <c r="N23" s="155">
        <v>19241.316804305297</v>
      </c>
      <c r="O23" s="132">
        <v>5109</v>
      </c>
      <c r="P23" s="155">
        <v>104975051.1799999</v>
      </c>
      <c r="Q23" s="155">
        <v>20547.083808964555</v>
      </c>
      <c r="R23" s="132">
        <v>4706</v>
      </c>
      <c r="S23" s="155">
        <v>107171050.79999998</v>
      </c>
      <c r="T23" s="155">
        <v>22773.278963025921</v>
      </c>
    </row>
    <row r="24" spans="1:20" x14ac:dyDescent="0.3">
      <c r="A24" s="210" t="s">
        <v>276</v>
      </c>
      <c r="B24" s="103" t="s">
        <v>297</v>
      </c>
      <c r="C24" s="126">
        <v>173</v>
      </c>
      <c r="D24" s="154">
        <v>855337.2499999993</v>
      </c>
      <c r="E24" s="154">
        <v>4944.1459537572218</v>
      </c>
      <c r="F24" s="126">
        <v>158</v>
      </c>
      <c r="G24" s="154">
        <v>787276.27999999933</v>
      </c>
      <c r="H24" s="154">
        <v>4982.7612658227808</v>
      </c>
      <c r="I24" s="126">
        <v>130</v>
      </c>
      <c r="J24" s="154">
        <v>431188.09999999974</v>
      </c>
      <c r="K24" s="154">
        <v>3316.8315384615366</v>
      </c>
      <c r="L24" s="61"/>
      <c r="M24" s="61"/>
      <c r="N24" s="61"/>
      <c r="O24" s="61"/>
      <c r="P24" s="61"/>
      <c r="Q24" s="61"/>
      <c r="R24" s="61"/>
      <c r="S24" s="61"/>
      <c r="T24" s="61"/>
    </row>
    <row r="25" spans="1:20" x14ac:dyDescent="0.3">
      <c r="A25" s="211"/>
      <c r="B25" s="103" t="s">
        <v>298</v>
      </c>
      <c r="C25" s="61"/>
      <c r="D25" s="61"/>
      <c r="E25" s="61"/>
      <c r="F25" s="61"/>
      <c r="G25" s="61"/>
      <c r="H25" s="61"/>
      <c r="I25" s="126">
        <v>12243</v>
      </c>
      <c r="J25" s="154">
        <v>53829402.920000009</v>
      </c>
      <c r="K25" s="154">
        <v>4396.7494012905345</v>
      </c>
      <c r="L25" s="126">
        <v>12764</v>
      </c>
      <c r="M25" s="154">
        <v>60142484.210000008</v>
      </c>
      <c r="N25" s="154">
        <v>4711.8837519586341</v>
      </c>
      <c r="O25" s="126">
        <v>13381</v>
      </c>
      <c r="P25" s="154">
        <v>53217568.5</v>
      </c>
      <c r="Q25" s="154">
        <v>3977.0995067633212</v>
      </c>
      <c r="R25" s="126">
        <v>13941</v>
      </c>
      <c r="S25" s="154">
        <v>55952262.109999985</v>
      </c>
      <c r="T25" s="154">
        <v>4013.5042041460429</v>
      </c>
    </row>
    <row r="26" spans="1:20" x14ac:dyDescent="0.3">
      <c r="A26" s="211"/>
      <c r="B26" s="103" t="s">
        <v>299</v>
      </c>
      <c r="C26" s="126">
        <v>11425</v>
      </c>
      <c r="D26" s="154">
        <v>27010793.94999871</v>
      </c>
      <c r="E26" s="154">
        <v>2364.1832778992307</v>
      </c>
      <c r="F26" s="126">
        <v>11738</v>
      </c>
      <c r="G26" s="154">
        <v>27984741.050001442</v>
      </c>
      <c r="H26" s="154">
        <v>2384.1149301415439</v>
      </c>
      <c r="I26" s="61"/>
      <c r="J26" s="61"/>
      <c r="K26" s="61"/>
      <c r="L26" s="61"/>
      <c r="M26" s="61"/>
      <c r="N26" s="61"/>
      <c r="O26" s="61"/>
      <c r="P26" s="61"/>
      <c r="Q26" s="61"/>
      <c r="R26" s="61"/>
      <c r="S26" s="61"/>
      <c r="T26" s="61"/>
    </row>
    <row r="27" spans="1:20" x14ac:dyDescent="0.3">
      <c r="A27" s="211"/>
      <c r="B27" s="103" t="s">
        <v>300</v>
      </c>
      <c r="C27" s="126">
        <v>329</v>
      </c>
      <c r="D27" s="154">
        <v>165159.96000000005</v>
      </c>
      <c r="E27" s="154">
        <v>502.00595744680868</v>
      </c>
      <c r="F27" s="126">
        <v>298</v>
      </c>
      <c r="G27" s="154">
        <v>190382.62999999992</v>
      </c>
      <c r="H27" s="154">
        <v>638.86788590603999</v>
      </c>
      <c r="I27" s="61"/>
      <c r="J27" s="61"/>
      <c r="K27" s="61"/>
      <c r="L27" s="61"/>
      <c r="M27" s="61"/>
      <c r="N27" s="61"/>
      <c r="O27" s="61"/>
      <c r="P27" s="61"/>
      <c r="Q27" s="61"/>
      <c r="R27" s="61"/>
      <c r="S27" s="61"/>
      <c r="T27" s="61"/>
    </row>
    <row r="28" spans="1:20" x14ac:dyDescent="0.3">
      <c r="A28" s="211"/>
      <c r="B28" s="100" t="s">
        <v>605</v>
      </c>
      <c r="C28" s="132">
        <v>11879</v>
      </c>
      <c r="D28" s="155">
        <v>28031291.159997292</v>
      </c>
      <c r="E28" s="155">
        <v>2359.7349238149081</v>
      </c>
      <c r="F28" s="132">
        <v>12160</v>
      </c>
      <c r="G28" s="155">
        <v>28962399.960001729</v>
      </c>
      <c r="H28" s="155">
        <v>2381.776312500142</v>
      </c>
      <c r="I28" s="132">
        <v>12360</v>
      </c>
      <c r="J28" s="155">
        <v>54260591.019999966</v>
      </c>
      <c r="K28" s="155">
        <v>4390.0154546925542</v>
      </c>
      <c r="L28" s="132">
        <v>12764</v>
      </c>
      <c r="M28" s="155">
        <v>60142484.210000001</v>
      </c>
      <c r="N28" s="155">
        <v>4711.8837519586341</v>
      </c>
      <c r="O28" s="132">
        <v>13381</v>
      </c>
      <c r="P28" s="155">
        <v>53217568.5</v>
      </c>
      <c r="Q28" s="155">
        <v>3977.0995067633212</v>
      </c>
      <c r="R28" s="132">
        <v>13941</v>
      </c>
      <c r="S28" s="155">
        <v>55952262.109999612</v>
      </c>
      <c r="T28" s="155">
        <v>4013.504204146016</v>
      </c>
    </row>
    <row r="29" spans="1:20" x14ac:dyDescent="0.3">
      <c r="A29" s="210" t="s">
        <v>277</v>
      </c>
      <c r="B29" s="103" t="s">
        <v>277</v>
      </c>
      <c r="C29" s="126">
        <v>1929</v>
      </c>
      <c r="D29" s="154">
        <v>16838885.050000016</v>
      </c>
      <c r="E29" s="154">
        <v>8729.3338776568253</v>
      </c>
      <c r="F29" s="126">
        <v>1967</v>
      </c>
      <c r="G29" s="154">
        <v>17683987.189999994</v>
      </c>
      <c r="H29" s="154">
        <v>8990.3341077783389</v>
      </c>
      <c r="I29" s="126">
        <v>1986</v>
      </c>
      <c r="J29" s="154">
        <v>18890350.119999997</v>
      </c>
      <c r="K29" s="154">
        <v>9511.7573615307138</v>
      </c>
      <c r="L29" s="126">
        <v>1904</v>
      </c>
      <c r="M29" s="154">
        <v>16384462.619999999</v>
      </c>
      <c r="N29" s="154">
        <v>8605.2849894957981</v>
      </c>
      <c r="O29" s="126">
        <v>1032</v>
      </c>
      <c r="P29" s="154">
        <v>8582536.6900000032</v>
      </c>
      <c r="Q29" s="154">
        <v>8316.411521317832</v>
      </c>
      <c r="R29" s="126">
        <v>1362</v>
      </c>
      <c r="S29" s="154">
        <v>12936109.759999998</v>
      </c>
      <c r="T29" s="154">
        <v>9497.8779441997049</v>
      </c>
    </row>
    <row r="30" spans="1:20" x14ac:dyDescent="0.3">
      <c r="A30" s="211"/>
      <c r="B30" s="100" t="s">
        <v>605</v>
      </c>
      <c r="C30" s="132">
        <v>1929</v>
      </c>
      <c r="D30" s="155">
        <v>16838885.050000019</v>
      </c>
      <c r="E30" s="155">
        <v>8729.3338776568271</v>
      </c>
      <c r="F30" s="132">
        <v>1967</v>
      </c>
      <c r="G30" s="155">
        <v>17683987.189999998</v>
      </c>
      <c r="H30" s="155">
        <v>8990.3341077783407</v>
      </c>
      <c r="I30" s="132">
        <v>1986</v>
      </c>
      <c r="J30" s="155">
        <v>18890350.119999997</v>
      </c>
      <c r="K30" s="155">
        <v>9511.7573615307138</v>
      </c>
      <c r="L30" s="132">
        <v>1904</v>
      </c>
      <c r="M30" s="155">
        <v>16384462.619999994</v>
      </c>
      <c r="N30" s="155">
        <v>8605.2849894957944</v>
      </c>
      <c r="O30" s="132">
        <v>1032</v>
      </c>
      <c r="P30" s="155">
        <v>8582536.6900000032</v>
      </c>
      <c r="Q30" s="155">
        <v>8316.411521317832</v>
      </c>
      <c r="R30" s="132">
        <v>1362</v>
      </c>
      <c r="S30" s="155">
        <v>12936109.76</v>
      </c>
      <c r="T30" s="155">
        <v>9497.8779441997067</v>
      </c>
    </row>
    <row r="31" spans="1:20" x14ac:dyDescent="0.3">
      <c r="A31" s="210" t="s">
        <v>278</v>
      </c>
      <c r="B31" s="103" t="s">
        <v>301</v>
      </c>
      <c r="C31" s="126">
        <v>110</v>
      </c>
      <c r="D31" s="154">
        <v>301570.26</v>
      </c>
      <c r="E31" s="154">
        <v>2741.5478181818185</v>
      </c>
      <c r="F31" s="126">
        <v>121</v>
      </c>
      <c r="G31" s="154">
        <v>357256.78</v>
      </c>
      <c r="H31" s="154">
        <v>2952.5353719008267</v>
      </c>
      <c r="I31" s="126">
        <v>83</v>
      </c>
      <c r="J31" s="154">
        <v>447927.37</v>
      </c>
      <c r="K31" s="154">
        <v>5396.7153012048193</v>
      </c>
      <c r="L31" s="126">
        <v>58</v>
      </c>
      <c r="M31" s="154">
        <v>264387.81000000006</v>
      </c>
      <c r="N31" s="154">
        <v>4558.4105172413801</v>
      </c>
      <c r="O31" s="126" t="s">
        <v>267</v>
      </c>
      <c r="P31" s="154">
        <v>62314.17</v>
      </c>
      <c r="Q31" s="154"/>
      <c r="R31" s="126" t="s">
        <v>267</v>
      </c>
      <c r="S31" s="154">
        <v>136047.36000000002</v>
      </c>
      <c r="T31" s="154"/>
    </row>
    <row r="32" spans="1:20" x14ac:dyDescent="0.3">
      <c r="A32" s="211"/>
      <c r="B32" s="103" t="s">
        <v>302</v>
      </c>
      <c r="C32" s="126">
        <v>152</v>
      </c>
      <c r="D32" s="154">
        <v>1317222.1399999997</v>
      </c>
      <c r="E32" s="154">
        <v>8665.9351315789445</v>
      </c>
      <c r="F32" s="126">
        <v>176</v>
      </c>
      <c r="G32" s="154">
        <v>1762291.5100000002</v>
      </c>
      <c r="H32" s="154">
        <v>10013.01994318182</v>
      </c>
      <c r="I32" s="126">
        <v>230</v>
      </c>
      <c r="J32" s="154">
        <v>2430813.1300000004</v>
      </c>
      <c r="K32" s="154">
        <v>10568.752739130436</v>
      </c>
      <c r="L32" s="126">
        <v>229</v>
      </c>
      <c r="M32" s="154">
        <v>2582218.8000000003</v>
      </c>
      <c r="N32" s="154">
        <v>11276.064628820963</v>
      </c>
      <c r="O32" s="126">
        <v>211</v>
      </c>
      <c r="P32" s="154">
        <v>2146120.38</v>
      </c>
      <c r="Q32" s="154">
        <v>10171.18663507109</v>
      </c>
      <c r="R32" s="126">
        <v>294</v>
      </c>
      <c r="S32" s="154">
        <v>3557234.2200000007</v>
      </c>
      <c r="T32" s="154">
        <v>12099.436122448982</v>
      </c>
    </row>
    <row r="33" spans="1:20" x14ac:dyDescent="0.3">
      <c r="A33" s="211"/>
      <c r="B33" s="103" t="s">
        <v>303</v>
      </c>
      <c r="C33" s="126" t="s">
        <v>267</v>
      </c>
      <c r="D33" s="154">
        <v>38459.979999999996</v>
      </c>
      <c r="E33" s="154"/>
      <c r="F33" s="126" t="s">
        <v>267</v>
      </c>
      <c r="G33" s="154">
        <v>24244.47</v>
      </c>
      <c r="H33" s="154"/>
      <c r="I33" s="126" t="s">
        <v>267</v>
      </c>
      <c r="J33" s="154">
        <v>4753.76</v>
      </c>
      <c r="K33" s="154"/>
      <c r="L33" s="61"/>
      <c r="M33" s="61"/>
      <c r="N33" s="61"/>
      <c r="O33" s="61"/>
      <c r="P33" s="61"/>
      <c r="Q33" s="61"/>
      <c r="R33" s="61"/>
      <c r="S33" s="61"/>
      <c r="T33" s="61"/>
    </row>
    <row r="34" spans="1:20" x14ac:dyDescent="0.3">
      <c r="A34" s="211"/>
      <c r="B34" s="103" t="s">
        <v>304</v>
      </c>
      <c r="C34" s="126">
        <v>658</v>
      </c>
      <c r="D34" s="154">
        <v>12595300.309999978</v>
      </c>
      <c r="E34" s="154">
        <v>19141.793784194495</v>
      </c>
      <c r="F34" s="126">
        <v>588</v>
      </c>
      <c r="G34" s="154">
        <v>10285970.740000017</v>
      </c>
      <c r="H34" s="154">
        <v>17493.147517006833</v>
      </c>
      <c r="I34" s="126">
        <v>481</v>
      </c>
      <c r="J34" s="154">
        <v>9613999.0700000003</v>
      </c>
      <c r="K34" s="154">
        <v>19987.524054054054</v>
      </c>
      <c r="L34" s="126">
        <v>445</v>
      </c>
      <c r="M34" s="154">
        <v>9438090.1599999797</v>
      </c>
      <c r="N34" s="154">
        <v>21209.19137078647</v>
      </c>
      <c r="O34" s="126">
        <v>386</v>
      </c>
      <c r="P34" s="154">
        <v>3850159.5499999993</v>
      </c>
      <c r="Q34" s="154">
        <v>9974.5066062176156</v>
      </c>
      <c r="R34" s="126">
        <v>93</v>
      </c>
      <c r="S34" s="154">
        <v>1580748.9200000002</v>
      </c>
      <c r="T34" s="154">
        <v>16997.300215053765</v>
      </c>
    </row>
    <row r="35" spans="1:20" x14ac:dyDescent="0.3">
      <c r="A35" s="211"/>
      <c r="B35" s="103" t="s">
        <v>305</v>
      </c>
      <c r="C35" s="126" t="s">
        <v>267</v>
      </c>
      <c r="D35" s="154">
        <v>106749.82000000002</v>
      </c>
      <c r="E35" s="154"/>
      <c r="F35" s="126" t="s">
        <v>267</v>
      </c>
      <c r="G35" s="154">
        <v>86604.7</v>
      </c>
      <c r="H35" s="154"/>
      <c r="I35" s="126" t="s">
        <v>267</v>
      </c>
      <c r="J35" s="154">
        <v>51365.2</v>
      </c>
      <c r="K35" s="154"/>
      <c r="L35" s="126" t="s">
        <v>267</v>
      </c>
      <c r="M35" s="154">
        <v>38870.979999999989</v>
      </c>
      <c r="N35" s="154"/>
      <c r="O35" s="126" t="s">
        <v>267</v>
      </c>
      <c r="P35" s="154">
        <v>21065.440000000002</v>
      </c>
      <c r="Q35" s="154"/>
      <c r="R35" s="61"/>
      <c r="S35" s="61"/>
      <c r="T35" s="61"/>
    </row>
    <row r="36" spans="1:20" x14ac:dyDescent="0.3">
      <c r="A36" s="211"/>
      <c r="B36" s="103" t="s">
        <v>306</v>
      </c>
      <c r="C36" s="126">
        <v>1441</v>
      </c>
      <c r="D36" s="154">
        <v>8139557.7899999982</v>
      </c>
      <c r="E36" s="154">
        <v>5648.5480846634273</v>
      </c>
      <c r="F36" s="126">
        <v>1450</v>
      </c>
      <c r="G36" s="154">
        <v>9828115.25</v>
      </c>
      <c r="H36" s="154">
        <v>6778.0105172413796</v>
      </c>
      <c r="I36" s="126">
        <v>1446</v>
      </c>
      <c r="J36" s="154">
        <v>10354444.529999997</v>
      </c>
      <c r="K36" s="154">
        <v>7160.7500207468865</v>
      </c>
      <c r="L36" s="126">
        <v>1397</v>
      </c>
      <c r="M36" s="154">
        <v>9763759.1599999983</v>
      </c>
      <c r="N36" s="154">
        <v>6989.0903078024321</v>
      </c>
      <c r="O36" s="126">
        <v>1335</v>
      </c>
      <c r="P36" s="154">
        <v>8881269.5100000016</v>
      </c>
      <c r="Q36" s="154">
        <v>6652.636337078653</v>
      </c>
      <c r="R36" s="126">
        <v>1324</v>
      </c>
      <c r="S36" s="154">
        <v>9103636.8200000077</v>
      </c>
      <c r="T36" s="154">
        <v>6875.8586253776493</v>
      </c>
    </row>
    <row r="37" spans="1:20" x14ac:dyDescent="0.3">
      <c r="A37" s="211"/>
      <c r="B37" s="100" t="s">
        <v>605</v>
      </c>
      <c r="C37" s="132">
        <v>2229</v>
      </c>
      <c r="D37" s="155">
        <v>22498860.300000012</v>
      </c>
      <c r="E37" s="155">
        <v>10093.701345895026</v>
      </c>
      <c r="F37" s="132">
        <v>2211</v>
      </c>
      <c r="G37" s="155">
        <v>22344483.450000033</v>
      </c>
      <c r="H37" s="155">
        <v>10106.053120759852</v>
      </c>
      <c r="I37" s="132">
        <v>2117</v>
      </c>
      <c r="J37" s="155">
        <v>22903303.060000002</v>
      </c>
      <c r="K37" s="155">
        <v>10818.754397732642</v>
      </c>
      <c r="L37" s="132">
        <v>1997</v>
      </c>
      <c r="M37" s="155">
        <v>22087326.909999955</v>
      </c>
      <c r="N37" s="155">
        <v>11060.253835753609</v>
      </c>
      <c r="O37" s="132">
        <v>1832</v>
      </c>
      <c r="P37" s="155">
        <v>14960929.049999995</v>
      </c>
      <c r="Q37" s="155">
        <v>8166.4459879912638</v>
      </c>
      <c r="R37" s="132">
        <v>1619</v>
      </c>
      <c r="S37" s="155">
        <v>14377667.32</v>
      </c>
      <c r="T37" s="155">
        <v>8880.5851266213722</v>
      </c>
    </row>
    <row r="38" spans="1:20" x14ac:dyDescent="0.3">
      <c r="A38" s="210" t="s">
        <v>279</v>
      </c>
      <c r="B38" s="103" t="s">
        <v>307</v>
      </c>
      <c r="C38" s="126">
        <v>2477</v>
      </c>
      <c r="D38" s="154">
        <v>11483825</v>
      </c>
      <c r="E38" s="154">
        <v>4636.182882519176</v>
      </c>
      <c r="F38" s="126">
        <v>2891</v>
      </c>
      <c r="G38" s="154">
        <v>16743150</v>
      </c>
      <c r="H38" s="154">
        <v>5791.4735385679696</v>
      </c>
      <c r="I38" s="126">
        <v>3498</v>
      </c>
      <c r="J38" s="154">
        <v>19952975</v>
      </c>
      <c r="K38" s="154">
        <v>5704.1094911377932</v>
      </c>
      <c r="L38" s="126">
        <v>4012</v>
      </c>
      <c r="M38" s="154">
        <v>23295750</v>
      </c>
      <c r="N38" s="154">
        <v>5806.5179461615153</v>
      </c>
      <c r="O38" s="126">
        <v>4443</v>
      </c>
      <c r="P38" s="154">
        <v>27035350</v>
      </c>
      <c r="Q38" s="154">
        <v>6084.931352689624</v>
      </c>
      <c r="R38" s="126">
        <v>5031</v>
      </c>
      <c r="S38" s="154">
        <v>30135900</v>
      </c>
      <c r="T38" s="154">
        <v>5990.0417412045317</v>
      </c>
    </row>
    <row r="39" spans="1:20" x14ac:dyDescent="0.3">
      <c r="A39" s="211"/>
      <c r="B39" s="103" t="s">
        <v>308</v>
      </c>
      <c r="C39" s="126">
        <v>1777</v>
      </c>
      <c r="D39" s="154">
        <v>6089630</v>
      </c>
      <c r="E39" s="154">
        <v>3426.9161508159818</v>
      </c>
      <c r="F39" s="126">
        <v>2294</v>
      </c>
      <c r="G39" s="154">
        <v>8715210</v>
      </c>
      <c r="H39" s="154">
        <v>3799.1325196163907</v>
      </c>
      <c r="I39" s="126">
        <v>2657</v>
      </c>
      <c r="J39" s="154">
        <v>12040140</v>
      </c>
      <c r="K39" s="154">
        <v>4531.4791117802033</v>
      </c>
      <c r="L39" s="126">
        <v>2970</v>
      </c>
      <c r="M39" s="154">
        <v>14076350</v>
      </c>
      <c r="N39" s="154">
        <v>4739.5117845117848</v>
      </c>
      <c r="O39" s="126">
        <v>3082</v>
      </c>
      <c r="P39" s="154">
        <v>15578080</v>
      </c>
      <c r="Q39" s="154">
        <v>5054.5360155743028</v>
      </c>
      <c r="R39" s="126">
        <v>3530</v>
      </c>
      <c r="S39" s="154">
        <v>21447710</v>
      </c>
      <c r="T39" s="154">
        <v>6075.8385269121809</v>
      </c>
    </row>
    <row r="40" spans="1:20" x14ac:dyDescent="0.3">
      <c r="A40" s="211"/>
      <c r="B40" s="103" t="s">
        <v>309</v>
      </c>
      <c r="C40" s="126">
        <v>27</v>
      </c>
      <c r="D40" s="154">
        <v>200049.90000000002</v>
      </c>
      <c r="E40" s="154">
        <v>7409.2555555555564</v>
      </c>
      <c r="F40" s="126">
        <v>26</v>
      </c>
      <c r="G40" s="154">
        <v>214546.69</v>
      </c>
      <c r="H40" s="154">
        <v>8251.79576923077</v>
      </c>
      <c r="I40" s="126">
        <v>34</v>
      </c>
      <c r="J40" s="154">
        <v>246707.43</v>
      </c>
      <c r="K40" s="154">
        <v>7256.100882352941</v>
      </c>
      <c r="L40" s="126">
        <v>37</v>
      </c>
      <c r="M40" s="154">
        <v>313421.99999999988</v>
      </c>
      <c r="N40" s="154">
        <v>8470.8648648648614</v>
      </c>
      <c r="O40" s="126">
        <v>39</v>
      </c>
      <c r="P40" s="154">
        <v>344866.31</v>
      </c>
      <c r="Q40" s="154">
        <v>8842.7258974358974</v>
      </c>
      <c r="R40" s="126">
        <v>39</v>
      </c>
      <c r="S40" s="154">
        <v>355819.42999999993</v>
      </c>
      <c r="T40" s="154">
        <v>9123.575128205126</v>
      </c>
    </row>
    <row r="41" spans="1:20" x14ac:dyDescent="0.3">
      <c r="A41" s="211"/>
      <c r="B41" s="103" t="s">
        <v>310</v>
      </c>
      <c r="C41" s="126">
        <v>2441</v>
      </c>
      <c r="D41" s="154">
        <v>3843359.6500000004</v>
      </c>
      <c r="E41" s="154">
        <v>1574.5021097910694</v>
      </c>
      <c r="F41" s="126">
        <v>2866</v>
      </c>
      <c r="G41" s="154">
        <v>4823962.5</v>
      </c>
      <c r="H41" s="154">
        <v>1683.1690509420796</v>
      </c>
      <c r="I41" s="126">
        <v>3453</v>
      </c>
      <c r="J41" s="154">
        <v>5908472.75</v>
      </c>
      <c r="K41" s="154">
        <v>1711.1128728641761</v>
      </c>
      <c r="L41" s="126">
        <v>3915</v>
      </c>
      <c r="M41" s="154">
        <v>6337893.75</v>
      </c>
      <c r="N41" s="154">
        <v>1618.8745210727968</v>
      </c>
      <c r="O41" s="126">
        <v>4328</v>
      </c>
      <c r="P41" s="154">
        <v>6934509.75</v>
      </c>
      <c r="Q41" s="154">
        <v>1602.2434727356747</v>
      </c>
      <c r="R41" s="126">
        <v>4920</v>
      </c>
      <c r="S41" s="154">
        <v>8032394.1200000001</v>
      </c>
      <c r="T41" s="154">
        <v>1632.6004308943091</v>
      </c>
    </row>
    <row r="42" spans="1:20" x14ac:dyDescent="0.3">
      <c r="A42" s="211"/>
      <c r="B42" s="100" t="s">
        <v>605</v>
      </c>
      <c r="C42" s="132">
        <v>2504</v>
      </c>
      <c r="D42" s="155">
        <v>21616864.549999997</v>
      </c>
      <c r="E42" s="155">
        <v>8632.9331269968043</v>
      </c>
      <c r="F42" s="132">
        <v>2926</v>
      </c>
      <c r="G42" s="155">
        <v>30496869.190000001</v>
      </c>
      <c r="H42" s="155">
        <v>10422.716742993849</v>
      </c>
      <c r="I42" s="132">
        <v>3522</v>
      </c>
      <c r="J42" s="155">
        <v>38148295.18</v>
      </c>
      <c r="K42" s="155">
        <v>10831.42963657013</v>
      </c>
      <c r="L42" s="132">
        <v>4024</v>
      </c>
      <c r="M42" s="155">
        <v>44023415.749999993</v>
      </c>
      <c r="N42" s="155">
        <v>10940.212661530813</v>
      </c>
      <c r="O42" s="132">
        <v>4450</v>
      </c>
      <c r="P42" s="155">
        <v>49892806.059999995</v>
      </c>
      <c r="Q42" s="155">
        <v>11211.866530337078</v>
      </c>
      <c r="R42" s="132">
        <v>5041</v>
      </c>
      <c r="S42" s="155">
        <v>59971823.550000012</v>
      </c>
      <c r="T42" s="155">
        <v>11896.810860940292</v>
      </c>
    </row>
    <row r="43" spans="1:20" x14ac:dyDescent="0.3">
      <c r="A43" s="210" t="s">
        <v>1103</v>
      </c>
      <c r="B43" s="103" t="s">
        <v>311</v>
      </c>
      <c r="C43" s="126">
        <v>2075</v>
      </c>
      <c r="D43" s="154">
        <v>4052743.0600000033</v>
      </c>
      <c r="E43" s="154">
        <v>1953.1291855421703</v>
      </c>
      <c r="F43" s="126">
        <v>1888</v>
      </c>
      <c r="G43" s="154">
        <v>3736257.2000000007</v>
      </c>
      <c r="H43" s="154">
        <v>1978.9497881355935</v>
      </c>
      <c r="I43" s="126">
        <v>1859</v>
      </c>
      <c r="J43" s="154">
        <v>3746348.4099999992</v>
      </c>
      <c r="K43" s="154">
        <v>2015.2492791823556</v>
      </c>
      <c r="L43" s="126">
        <v>1764</v>
      </c>
      <c r="M43" s="154">
        <v>3195193.8900000053</v>
      </c>
      <c r="N43" s="154">
        <v>1811.3344047619078</v>
      </c>
      <c r="O43" s="126">
        <v>1482</v>
      </c>
      <c r="P43" s="154">
        <v>2954173.6500000022</v>
      </c>
      <c r="Q43" s="154">
        <v>1993.3695344129569</v>
      </c>
      <c r="R43" s="126">
        <v>1464</v>
      </c>
      <c r="S43" s="154">
        <v>3019486.8300000038</v>
      </c>
      <c r="T43" s="154">
        <v>2062.4910040983632</v>
      </c>
    </row>
    <row r="44" spans="1:20" x14ac:dyDescent="0.3">
      <c r="A44" s="211"/>
      <c r="B44" s="103" t="s">
        <v>687</v>
      </c>
      <c r="C44" s="61"/>
      <c r="D44" s="61"/>
      <c r="E44" s="61"/>
      <c r="F44" s="61"/>
      <c r="G44" s="61"/>
      <c r="H44" s="61"/>
      <c r="I44" s="61"/>
      <c r="J44" s="61"/>
      <c r="K44" s="61"/>
      <c r="L44" s="61"/>
      <c r="M44" s="61"/>
      <c r="N44" s="61"/>
      <c r="O44" s="126">
        <v>359</v>
      </c>
      <c r="P44" s="154">
        <v>1544459.5999999964</v>
      </c>
      <c r="Q44" s="154">
        <v>4302.1158774373162</v>
      </c>
      <c r="R44" s="126">
        <v>352</v>
      </c>
      <c r="S44" s="154">
        <v>2118864.5899999933</v>
      </c>
      <c r="T44" s="154">
        <v>6019.5016761363449</v>
      </c>
    </row>
    <row r="45" spans="1:20" x14ac:dyDescent="0.3">
      <c r="A45" s="211"/>
      <c r="B45" s="103" t="s">
        <v>312</v>
      </c>
      <c r="C45" s="126">
        <v>190</v>
      </c>
      <c r="D45" s="154">
        <v>308862.40000000002</v>
      </c>
      <c r="E45" s="154">
        <v>1625.5915789473686</v>
      </c>
      <c r="F45" s="126">
        <v>234</v>
      </c>
      <c r="G45" s="154">
        <v>404835.88</v>
      </c>
      <c r="H45" s="154">
        <v>1730.0678632478632</v>
      </c>
      <c r="I45" s="126">
        <v>255</v>
      </c>
      <c r="J45" s="154">
        <v>575455.12000000011</v>
      </c>
      <c r="K45" s="154">
        <v>2256.6867450980399</v>
      </c>
      <c r="L45" s="126">
        <v>275</v>
      </c>
      <c r="M45" s="154">
        <v>689624.25000000023</v>
      </c>
      <c r="N45" s="154">
        <v>2507.7245454545464</v>
      </c>
      <c r="O45" s="126">
        <v>302</v>
      </c>
      <c r="P45" s="154">
        <v>909927.92000000039</v>
      </c>
      <c r="Q45" s="154">
        <v>3013.0063576158955</v>
      </c>
      <c r="R45" s="126">
        <v>334</v>
      </c>
      <c r="S45" s="154">
        <v>876200.68999999983</v>
      </c>
      <c r="T45" s="154">
        <v>2623.3553592814364</v>
      </c>
    </row>
    <row r="46" spans="1:20" x14ac:dyDescent="0.3">
      <c r="A46" s="211"/>
      <c r="B46" s="103" t="s">
        <v>313</v>
      </c>
      <c r="C46" s="126">
        <v>23</v>
      </c>
      <c r="D46" s="154">
        <v>30337.14</v>
      </c>
      <c r="E46" s="154">
        <v>1319.0060869565218</v>
      </c>
      <c r="F46" s="126">
        <v>24</v>
      </c>
      <c r="G46" s="154">
        <v>45753.46</v>
      </c>
      <c r="H46" s="154">
        <v>1906.3941666666667</v>
      </c>
      <c r="I46" s="126">
        <v>32</v>
      </c>
      <c r="J46" s="154">
        <v>64031.29</v>
      </c>
      <c r="K46" s="154">
        <v>2000.9778125</v>
      </c>
      <c r="L46" s="126">
        <v>37</v>
      </c>
      <c r="M46" s="154">
        <v>76460.540000000008</v>
      </c>
      <c r="N46" s="154">
        <v>2066.5010810810813</v>
      </c>
      <c r="O46" s="126">
        <v>40</v>
      </c>
      <c r="P46" s="154">
        <v>74806.920000000013</v>
      </c>
      <c r="Q46" s="154">
        <v>1870.1730000000002</v>
      </c>
      <c r="R46" s="126" t="s">
        <v>267</v>
      </c>
      <c r="S46" s="154">
        <v>13156.779999999999</v>
      </c>
      <c r="T46" s="154"/>
    </row>
    <row r="47" spans="1:20" x14ac:dyDescent="0.3">
      <c r="A47" s="211"/>
      <c r="B47" s="100" t="s">
        <v>605</v>
      </c>
      <c r="C47" s="132">
        <v>2207</v>
      </c>
      <c r="D47" s="155">
        <v>4391942.6000000034</v>
      </c>
      <c r="E47" s="155">
        <v>1990.005709107387</v>
      </c>
      <c r="F47" s="132">
        <v>2059</v>
      </c>
      <c r="G47" s="155">
        <v>4186846.5400000038</v>
      </c>
      <c r="H47" s="155">
        <v>2033.4368819815463</v>
      </c>
      <c r="I47" s="132">
        <v>2065</v>
      </c>
      <c r="J47" s="155">
        <v>4385834.8200000012</v>
      </c>
      <c r="K47" s="155">
        <v>2123.8909539951578</v>
      </c>
      <c r="L47" s="132">
        <v>1996</v>
      </c>
      <c r="M47" s="155">
        <v>3961278.6800000025</v>
      </c>
      <c r="N47" s="155">
        <v>1984.6085571142296</v>
      </c>
      <c r="O47" s="132">
        <v>2057</v>
      </c>
      <c r="P47" s="155">
        <v>5483368.0900000138</v>
      </c>
      <c r="Q47" s="155">
        <v>2665.7112736995691</v>
      </c>
      <c r="R47" s="132">
        <v>2054</v>
      </c>
      <c r="S47" s="155">
        <v>6027708.890000009</v>
      </c>
      <c r="T47" s="155">
        <v>2934.6197127556034</v>
      </c>
    </row>
    <row r="48" spans="1:20" x14ac:dyDescent="0.3">
      <c r="A48" s="210" t="s">
        <v>281</v>
      </c>
      <c r="B48" s="103" t="s">
        <v>314</v>
      </c>
      <c r="C48" s="126" t="s">
        <v>267</v>
      </c>
      <c r="D48" s="154">
        <v>111455</v>
      </c>
      <c r="E48" s="154"/>
      <c r="F48" s="126" t="s">
        <v>267</v>
      </c>
      <c r="G48" s="154">
        <v>58606</v>
      </c>
      <c r="H48" s="154"/>
      <c r="I48" s="126" t="s">
        <v>267</v>
      </c>
      <c r="J48" s="154">
        <v>162630</v>
      </c>
      <c r="K48" s="154"/>
      <c r="L48" s="126" t="s">
        <v>267</v>
      </c>
      <c r="M48" s="154">
        <v>232147</v>
      </c>
      <c r="N48" s="154"/>
      <c r="O48" s="126" t="s">
        <v>267</v>
      </c>
      <c r="P48" s="154">
        <v>200226</v>
      </c>
      <c r="Q48" s="154"/>
      <c r="R48" s="126" t="s">
        <v>267</v>
      </c>
      <c r="S48" s="154">
        <v>85339</v>
      </c>
      <c r="T48" s="154"/>
    </row>
    <row r="49" spans="1:20" x14ac:dyDescent="0.3">
      <c r="A49" s="211"/>
      <c r="B49" s="103" t="s">
        <v>315</v>
      </c>
      <c r="C49" s="126" t="s">
        <v>267</v>
      </c>
      <c r="D49" s="154">
        <v>26760</v>
      </c>
      <c r="E49" s="154"/>
      <c r="F49" s="61"/>
      <c r="G49" s="61"/>
      <c r="H49" s="61"/>
      <c r="I49" s="126" t="s">
        <v>267</v>
      </c>
      <c r="J49" s="154">
        <v>3000</v>
      </c>
      <c r="K49" s="154"/>
      <c r="L49" s="61"/>
      <c r="M49" s="61"/>
      <c r="N49" s="61"/>
      <c r="O49" s="61"/>
      <c r="P49" s="61"/>
      <c r="Q49" s="61"/>
      <c r="R49" s="126" t="s">
        <v>267</v>
      </c>
      <c r="S49" s="154">
        <v>9780</v>
      </c>
      <c r="T49" s="154"/>
    </row>
    <row r="50" spans="1:20" x14ac:dyDescent="0.3">
      <c r="A50" s="211"/>
      <c r="B50" s="103" t="s">
        <v>316</v>
      </c>
      <c r="C50" s="126">
        <v>25</v>
      </c>
      <c r="D50" s="154">
        <v>476896</v>
      </c>
      <c r="E50" s="154">
        <v>19075.84</v>
      </c>
      <c r="F50" s="126" t="s">
        <v>267</v>
      </c>
      <c r="G50" s="154">
        <v>57045</v>
      </c>
      <c r="H50" s="154"/>
      <c r="I50" s="126">
        <v>50</v>
      </c>
      <c r="J50" s="154">
        <v>719774</v>
      </c>
      <c r="K50" s="154">
        <v>14395.48</v>
      </c>
      <c r="L50" s="126">
        <v>44</v>
      </c>
      <c r="M50" s="154">
        <v>632451</v>
      </c>
      <c r="N50" s="154">
        <v>14373.886363636364</v>
      </c>
      <c r="O50" s="126">
        <v>32</v>
      </c>
      <c r="P50" s="154">
        <v>487581</v>
      </c>
      <c r="Q50" s="154">
        <v>15236.90625</v>
      </c>
      <c r="R50" s="126">
        <v>22</v>
      </c>
      <c r="S50" s="154">
        <v>266897</v>
      </c>
      <c r="T50" s="154">
        <v>12131.681818181818</v>
      </c>
    </row>
    <row r="51" spans="1:20" x14ac:dyDescent="0.3">
      <c r="A51" s="211"/>
      <c r="B51" s="103" t="s">
        <v>317</v>
      </c>
      <c r="C51" s="126" t="s">
        <v>267</v>
      </c>
      <c r="D51" s="154">
        <v>55.84</v>
      </c>
      <c r="E51" s="154"/>
      <c r="F51" s="61"/>
      <c r="G51" s="61"/>
      <c r="H51" s="61"/>
      <c r="I51" s="61"/>
      <c r="J51" s="61"/>
      <c r="K51" s="61"/>
      <c r="L51" s="61"/>
      <c r="M51" s="61"/>
      <c r="N51" s="61"/>
      <c r="O51" s="61"/>
      <c r="P51" s="61"/>
      <c r="Q51" s="61"/>
      <c r="R51" s="61"/>
      <c r="S51" s="61"/>
      <c r="T51" s="61"/>
    </row>
    <row r="52" spans="1:20" x14ac:dyDescent="0.3">
      <c r="A52" s="211"/>
      <c r="B52" s="100" t="s">
        <v>605</v>
      </c>
      <c r="C52" s="132">
        <v>43</v>
      </c>
      <c r="D52" s="155">
        <v>615166.84</v>
      </c>
      <c r="E52" s="155">
        <v>14306.205581395348</v>
      </c>
      <c r="F52" s="132" t="s">
        <v>267</v>
      </c>
      <c r="G52" s="155">
        <v>115651</v>
      </c>
      <c r="H52" s="155"/>
      <c r="I52" s="132">
        <v>61</v>
      </c>
      <c r="J52" s="155">
        <v>885404</v>
      </c>
      <c r="K52" s="155">
        <v>14514.819672131147</v>
      </c>
      <c r="L52" s="132">
        <v>55</v>
      </c>
      <c r="M52" s="155">
        <v>864598</v>
      </c>
      <c r="N52" s="155">
        <v>15719.963636363636</v>
      </c>
      <c r="O52" s="132">
        <v>45</v>
      </c>
      <c r="P52" s="155">
        <v>687807</v>
      </c>
      <c r="Q52" s="155">
        <v>15284.6</v>
      </c>
      <c r="R52" s="132">
        <v>30</v>
      </c>
      <c r="S52" s="155">
        <v>362016</v>
      </c>
      <c r="T52" s="155">
        <v>12067.2</v>
      </c>
    </row>
    <row r="53" spans="1:20" x14ac:dyDescent="0.3">
      <c r="A53" s="210" t="s">
        <v>282</v>
      </c>
      <c r="B53" s="103" t="s">
        <v>318</v>
      </c>
      <c r="C53" s="126">
        <v>362</v>
      </c>
      <c r="D53" s="154">
        <v>33092425.969999861</v>
      </c>
      <c r="E53" s="154">
        <v>91415.541353590772</v>
      </c>
      <c r="F53" s="126">
        <v>426</v>
      </c>
      <c r="G53" s="154">
        <v>46755863.029999904</v>
      </c>
      <c r="H53" s="154">
        <v>109755.54701877912</v>
      </c>
      <c r="I53" s="126">
        <v>539</v>
      </c>
      <c r="J53" s="154">
        <v>62622294.750000082</v>
      </c>
      <c r="K53" s="154">
        <v>116182.36502782947</v>
      </c>
      <c r="L53" s="126">
        <v>585</v>
      </c>
      <c r="M53" s="154">
        <v>75191568.580000192</v>
      </c>
      <c r="N53" s="154">
        <v>128532.59586324819</v>
      </c>
      <c r="O53" s="126">
        <v>563</v>
      </c>
      <c r="P53" s="154">
        <v>76866012.600000113</v>
      </c>
      <c r="Q53" s="154">
        <v>136529.32966252242</v>
      </c>
      <c r="R53" s="126">
        <v>545</v>
      </c>
      <c r="S53" s="154">
        <v>74363487.06000039</v>
      </c>
      <c r="T53" s="154">
        <v>136446.76524770714</v>
      </c>
    </row>
    <row r="54" spans="1:20" x14ac:dyDescent="0.3">
      <c r="A54" s="211"/>
      <c r="B54" s="100" t="s">
        <v>605</v>
      </c>
      <c r="C54" s="132">
        <v>362</v>
      </c>
      <c r="D54" s="155">
        <v>33092425.969999872</v>
      </c>
      <c r="E54" s="155">
        <v>91415.541353590801</v>
      </c>
      <c r="F54" s="132">
        <v>426</v>
      </c>
      <c r="G54" s="155">
        <v>46755863.029999927</v>
      </c>
      <c r="H54" s="155">
        <v>109755.54701877917</v>
      </c>
      <c r="I54" s="132">
        <v>539</v>
      </c>
      <c r="J54" s="155">
        <v>62622294.750000134</v>
      </c>
      <c r="K54" s="155">
        <v>116182.36502782957</v>
      </c>
      <c r="L54" s="132">
        <v>585</v>
      </c>
      <c r="M54" s="155">
        <v>75191568.580000177</v>
      </c>
      <c r="N54" s="155">
        <v>128532.59586324816</v>
      </c>
      <c r="O54" s="132">
        <v>563</v>
      </c>
      <c r="P54" s="155">
        <v>76866012.600000158</v>
      </c>
      <c r="Q54" s="155">
        <v>136529.32966252248</v>
      </c>
      <c r="R54" s="132">
        <v>545</v>
      </c>
      <c r="S54" s="155">
        <v>74363487.060000315</v>
      </c>
      <c r="T54" s="155">
        <v>136446.76524770699</v>
      </c>
    </row>
    <row r="55" spans="1:20" x14ac:dyDescent="0.3">
      <c r="A55" s="236" t="s">
        <v>210</v>
      </c>
      <c r="B55" s="182"/>
      <c r="C55" s="132">
        <v>13406</v>
      </c>
      <c r="D55" s="155">
        <v>1029574802.0700717</v>
      </c>
      <c r="E55" s="155">
        <v>76799.552593620145</v>
      </c>
      <c r="F55" s="132">
        <v>13726</v>
      </c>
      <c r="G55" s="155">
        <v>1068054366.4300408</v>
      </c>
      <c r="H55" s="155">
        <v>77812.499375640458</v>
      </c>
      <c r="I55" s="132">
        <v>13993</v>
      </c>
      <c r="J55" s="155">
        <v>1154948838.690001</v>
      </c>
      <c r="K55" s="155">
        <v>82537.614427928318</v>
      </c>
      <c r="L55" s="132">
        <v>14323</v>
      </c>
      <c r="M55" s="155">
        <v>1183024386.5499859</v>
      </c>
      <c r="N55" s="155">
        <v>82596.131156181378</v>
      </c>
      <c r="O55" s="132">
        <v>14854</v>
      </c>
      <c r="P55" s="155">
        <v>1145905277.099999</v>
      </c>
      <c r="Q55" s="155">
        <v>77144.558846101994</v>
      </c>
      <c r="R55" s="132">
        <v>15328</v>
      </c>
      <c r="S55" s="155">
        <v>1226192951.6099372</v>
      </c>
      <c r="T55" s="155">
        <v>79996.930559103421</v>
      </c>
    </row>
    <row r="57" spans="1:20" x14ac:dyDescent="0.3">
      <c r="A57" t="s">
        <v>638</v>
      </c>
    </row>
    <row r="59" spans="1:20" x14ac:dyDescent="0.3">
      <c r="C59" s="84"/>
      <c r="E59"/>
      <c r="F59" s="84"/>
      <c r="H59"/>
      <c r="I59" s="84"/>
      <c r="N59"/>
      <c r="O59" s="84"/>
      <c r="Q59"/>
      <c r="R59" s="84"/>
      <c r="T59"/>
    </row>
    <row r="60" spans="1:20" x14ac:dyDescent="0.3">
      <c r="C60" s="84"/>
      <c r="E60"/>
      <c r="F60" s="84"/>
      <c r="H60"/>
      <c r="I60" s="84"/>
      <c r="N60"/>
      <c r="O60" s="84"/>
      <c r="Q60"/>
      <c r="R60" s="84"/>
      <c r="T60"/>
    </row>
    <row r="61" spans="1:20" x14ac:dyDescent="0.3">
      <c r="C61" s="84"/>
      <c r="E61"/>
      <c r="F61" s="84"/>
      <c r="H61"/>
      <c r="I61" s="84"/>
      <c r="N61"/>
      <c r="O61" s="84"/>
      <c r="Q61"/>
      <c r="R61" s="84"/>
      <c r="T61"/>
    </row>
    <row r="62" spans="1:20" x14ac:dyDescent="0.3">
      <c r="C62" s="84"/>
      <c r="E62"/>
      <c r="F62" s="84"/>
      <c r="H62"/>
      <c r="I62" s="84"/>
      <c r="N62"/>
      <c r="O62" s="84"/>
      <c r="Q62"/>
      <c r="R62" s="84"/>
      <c r="T62"/>
    </row>
    <row r="63" spans="1:20" x14ac:dyDescent="0.3">
      <c r="C63" s="84"/>
      <c r="E63"/>
      <c r="F63" s="84"/>
      <c r="H63"/>
      <c r="I63" s="84"/>
      <c r="N63"/>
      <c r="O63" s="84"/>
      <c r="Q63"/>
      <c r="R63" s="84"/>
      <c r="T63"/>
    </row>
    <row r="64" spans="1:20" x14ac:dyDescent="0.3">
      <c r="C64" s="84"/>
      <c r="E64"/>
      <c r="F64" s="84"/>
      <c r="H64"/>
      <c r="I64" s="84"/>
      <c r="N64"/>
      <c r="O64" s="84"/>
      <c r="Q64"/>
      <c r="R64" s="84"/>
      <c r="T64"/>
    </row>
    <row r="65" spans="3:20" x14ac:dyDescent="0.3">
      <c r="C65" s="84"/>
      <c r="E65"/>
      <c r="F65" s="84"/>
      <c r="H65"/>
      <c r="I65" s="84"/>
      <c r="N65"/>
      <c r="O65" s="84"/>
      <c r="Q65"/>
      <c r="R65" s="84"/>
      <c r="T65"/>
    </row>
    <row r="66" spans="3:20" x14ac:dyDescent="0.3">
      <c r="C66" s="84"/>
      <c r="E66"/>
      <c r="F66" s="84"/>
      <c r="H66"/>
      <c r="I66" s="84"/>
      <c r="N66"/>
      <c r="O66" s="84"/>
      <c r="Q66"/>
      <c r="R66" s="84"/>
      <c r="T66"/>
    </row>
    <row r="67" spans="3:20" x14ac:dyDescent="0.3">
      <c r="C67" s="84"/>
      <c r="E67"/>
      <c r="F67" s="84"/>
      <c r="H67"/>
      <c r="I67" s="84"/>
      <c r="N67"/>
      <c r="O67" s="84"/>
      <c r="Q67"/>
      <c r="R67" s="84"/>
      <c r="T67"/>
    </row>
    <row r="68" spans="3:20" x14ac:dyDescent="0.3">
      <c r="C68" s="84"/>
      <c r="E68"/>
      <c r="F68" s="84"/>
      <c r="H68"/>
      <c r="I68" s="84"/>
      <c r="N68"/>
      <c r="O68" s="84"/>
      <c r="Q68"/>
      <c r="R68" s="84"/>
      <c r="T68"/>
    </row>
    <row r="69" spans="3:20" x14ac:dyDescent="0.3">
      <c r="C69" s="84"/>
      <c r="E69"/>
      <c r="F69" s="84"/>
      <c r="H69"/>
      <c r="I69" s="84"/>
      <c r="N69"/>
      <c r="O69" s="84"/>
      <c r="Q69"/>
      <c r="R69" s="84"/>
      <c r="T69"/>
    </row>
    <row r="70" spans="3:20" x14ac:dyDescent="0.3">
      <c r="C70" s="84"/>
      <c r="E70"/>
      <c r="F70" s="84"/>
      <c r="H70"/>
      <c r="I70" s="84"/>
      <c r="N70"/>
      <c r="O70" s="84"/>
      <c r="Q70"/>
      <c r="R70" s="84"/>
      <c r="T70"/>
    </row>
    <row r="71" spans="3:20" x14ac:dyDescent="0.3">
      <c r="C71" s="84"/>
      <c r="E71"/>
      <c r="F71" s="84"/>
      <c r="H71"/>
      <c r="I71" s="84"/>
      <c r="N71"/>
      <c r="O71" s="84"/>
      <c r="Q71"/>
      <c r="R71" s="84"/>
      <c r="T71"/>
    </row>
    <row r="72" spans="3:20" x14ac:dyDescent="0.3">
      <c r="C72" s="84"/>
      <c r="E72"/>
      <c r="F72" s="84"/>
      <c r="H72"/>
      <c r="I72" s="84"/>
      <c r="N72"/>
      <c r="O72" s="84"/>
      <c r="Q72"/>
      <c r="R72" s="84"/>
      <c r="T72"/>
    </row>
    <row r="73" spans="3:20" x14ac:dyDescent="0.3">
      <c r="C73" s="84"/>
      <c r="E73"/>
      <c r="F73" s="84"/>
      <c r="H73"/>
      <c r="I73" s="84"/>
      <c r="N73"/>
      <c r="O73" s="84"/>
      <c r="Q73"/>
      <c r="R73" s="84"/>
      <c r="T73"/>
    </row>
    <row r="74" spans="3:20" x14ac:dyDescent="0.3">
      <c r="C74" s="84"/>
      <c r="E74"/>
      <c r="F74" s="84"/>
      <c r="H74"/>
      <c r="I74" s="84"/>
      <c r="N74"/>
      <c r="O74" s="84"/>
      <c r="Q74"/>
      <c r="R74" s="84"/>
      <c r="T74"/>
    </row>
    <row r="75" spans="3:20" x14ac:dyDescent="0.3">
      <c r="C75" s="84"/>
      <c r="E75"/>
      <c r="F75" s="84"/>
      <c r="H75"/>
      <c r="I75" s="84"/>
      <c r="N75"/>
      <c r="O75" s="84"/>
      <c r="Q75"/>
      <c r="R75" s="84"/>
      <c r="T75"/>
    </row>
    <row r="76" spans="3:20" x14ac:dyDescent="0.3">
      <c r="C76" s="84"/>
      <c r="E76"/>
      <c r="F76" s="84"/>
      <c r="H76"/>
      <c r="I76" s="84"/>
      <c r="N76"/>
      <c r="O76" s="84"/>
      <c r="Q76"/>
      <c r="R76" s="84"/>
      <c r="T76"/>
    </row>
    <row r="77" spans="3:20" x14ac:dyDescent="0.3">
      <c r="C77" s="84"/>
      <c r="E77"/>
      <c r="F77" s="84"/>
      <c r="H77"/>
      <c r="I77" s="84"/>
      <c r="N77"/>
      <c r="O77" s="84"/>
      <c r="Q77"/>
      <c r="R77" s="84"/>
      <c r="T77"/>
    </row>
    <row r="78" spans="3:20" x14ac:dyDescent="0.3">
      <c r="C78" s="84"/>
      <c r="E78"/>
      <c r="F78" s="84"/>
      <c r="H78"/>
      <c r="I78" s="84"/>
      <c r="N78"/>
      <c r="O78" s="84"/>
      <c r="Q78"/>
      <c r="R78" s="84"/>
      <c r="T78"/>
    </row>
    <row r="79" spans="3:20" x14ac:dyDescent="0.3">
      <c r="C79" s="84"/>
      <c r="E79"/>
      <c r="F79" s="84"/>
      <c r="H79"/>
      <c r="I79" s="84"/>
      <c r="N79"/>
      <c r="O79" s="84"/>
      <c r="Q79"/>
      <c r="R79" s="84"/>
      <c r="T79"/>
    </row>
    <row r="80" spans="3:20" x14ac:dyDescent="0.3">
      <c r="C80" s="84"/>
      <c r="E80"/>
      <c r="F80" s="84"/>
      <c r="H80"/>
      <c r="I80" s="84"/>
      <c r="N80"/>
      <c r="O80" s="84"/>
      <c r="Q80"/>
      <c r="R80" s="84"/>
      <c r="T80"/>
    </row>
    <row r="81" spans="3:20" x14ac:dyDescent="0.3">
      <c r="C81" s="84"/>
      <c r="E81"/>
      <c r="F81" s="84"/>
      <c r="H81"/>
      <c r="I81" s="84"/>
      <c r="N81"/>
      <c r="O81" s="84"/>
      <c r="Q81"/>
      <c r="R81" s="84"/>
      <c r="T81"/>
    </row>
    <row r="82" spans="3:20" x14ac:dyDescent="0.3">
      <c r="C82" s="84"/>
      <c r="E82"/>
      <c r="F82" s="84"/>
      <c r="H82"/>
      <c r="I82" s="84"/>
      <c r="N82"/>
      <c r="O82" s="84"/>
      <c r="Q82"/>
      <c r="R82" s="84"/>
      <c r="T82"/>
    </row>
    <row r="83" spans="3:20" x14ac:dyDescent="0.3">
      <c r="C83" s="84"/>
      <c r="E83"/>
      <c r="F83" s="84"/>
      <c r="H83"/>
      <c r="I83" s="84"/>
      <c r="N83"/>
      <c r="O83" s="84"/>
      <c r="Q83"/>
      <c r="R83" s="84"/>
      <c r="T83"/>
    </row>
    <row r="84" spans="3:20" x14ac:dyDescent="0.3">
      <c r="C84" s="84"/>
      <c r="E84"/>
      <c r="F84" s="84"/>
      <c r="H84"/>
      <c r="I84" s="84"/>
      <c r="N84"/>
      <c r="O84" s="84"/>
      <c r="Q84"/>
      <c r="R84" s="84"/>
      <c r="T84"/>
    </row>
    <row r="85" spans="3:20" x14ac:dyDescent="0.3">
      <c r="C85" s="84"/>
      <c r="E85"/>
      <c r="F85" s="84"/>
      <c r="H85"/>
      <c r="I85" s="84"/>
      <c r="N85"/>
      <c r="O85" s="84"/>
      <c r="Q85"/>
      <c r="R85" s="84"/>
      <c r="T85"/>
    </row>
    <row r="86" spans="3:20" x14ac:dyDescent="0.3">
      <c r="C86" s="84"/>
      <c r="E86"/>
      <c r="F86" s="84"/>
      <c r="H86"/>
      <c r="I86" s="84"/>
      <c r="N86"/>
      <c r="O86" s="84"/>
      <c r="Q86"/>
      <c r="R86" s="84"/>
      <c r="T86"/>
    </row>
    <row r="87" spans="3:20" x14ac:dyDescent="0.3">
      <c r="C87" s="84"/>
      <c r="E87"/>
      <c r="F87" s="84"/>
      <c r="H87"/>
      <c r="I87" s="84"/>
      <c r="N87"/>
      <c r="O87" s="84"/>
      <c r="Q87"/>
      <c r="R87" s="84"/>
      <c r="T87"/>
    </row>
    <row r="88" spans="3:20" x14ac:dyDescent="0.3">
      <c r="C88" s="84"/>
      <c r="E88"/>
      <c r="F88" s="84"/>
      <c r="H88"/>
      <c r="I88" s="84"/>
      <c r="N88"/>
      <c r="O88" s="84"/>
      <c r="Q88"/>
      <c r="R88" s="84"/>
      <c r="T88"/>
    </row>
    <row r="89" spans="3:20" x14ac:dyDescent="0.3">
      <c r="C89" s="84"/>
      <c r="E89"/>
      <c r="F89" s="84"/>
      <c r="H89"/>
      <c r="I89" s="84"/>
      <c r="N89"/>
      <c r="O89" s="84"/>
      <c r="Q89"/>
      <c r="R89" s="84"/>
      <c r="T89"/>
    </row>
    <row r="90" spans="3:20" x14ac:dyDescent="0.3">
      <c r="C90" s="84"/>
      <c r="E90"/>
      <c r="F90" s="84"/>
      <c r="H90"/>
      <c r="I90" s="84"/>
      <c r="N90"/>
      <c r="O90" s="84"/>
      <c r="Q90"/>
      <c r="R90" s="84"/>
      <c r="T90"/>
    </row>
    <row r="91" spans="3:20" x14ac:dyDescent="0.3">
      <c r="C91" s="84"/>
      <c r="E91"/>
      <c r="F91" s="84"/>
      <c r="H91"/>
      <c r="I91" s="84"/>
      <c r="N91"/>
      <c r="O91" s="84"/>
      <c r="Q91"/>
      <c r="R91" s="84"/>
      <c r="T91"/>
    </row>
    <row r="92" spans="3:20" x14ac:dyDescent="0.3">
      <c r="C92" s="84"/>
      <c r="E92"/>
      <c r="F92" s="84"/>
      <c r="H92"/>
      <c r="I92" s="84"/>
      <c r="N92"/>
      <c r="O92" s="84"/>
      <c r="Q92"/>
      <c r="R92" s="84"/>
      <c r="T92"/>
    </row>
    <row r="93" spans="3:20" x14ac:dyDescent="0.3">
      <c r="C93" s="84"/>
      <c r="E93"/>
      <c r="F93" s="84"/>
      <c r="H93"/>
      <c r="I93" s="84"/>
      <c r="N93"/>
      <c r="O93" s="84"/>
      <c r="Q93"/>
      <c r="R93" s="84"/>
      <c r="T93"/>
    </row>
    <row r="94" spans="3:20" x14ac:dyDescent="0.3">
      <c r="C94" s="84"/>
      <c r="E94"/>
      <c r="F94" s="84"/>
      <c r="H94"/>
      <c r="I94" s="84"/>
      <c r="N94"/>
      <c r="O94" s="84"/>
      <c r="Q94"/>
      <c r="R94" s="84"/>
      <c r="T94"/>
    </row>
    <row r="95" spans="3:20" x14ac:dyDescent="0.3">
      <c r="C95" s="84"/>
      <c r="E95"/>
      <c r="F95" s="84"/>
      <c r="H95"/>
      <c r="I95" s="84"/>
      <c r="N95"/>
      <c r="O95" s="84"/>
      <c r="Q95"/>
      <c r="R95" s="84"/>
      <c r="T95"/>
    </row>
    <row r="96" spans="3:20" x14ac:dyDescent="0.3">
      <c r="C96" s="84"/>
      <c r="E96"/>
      <c r="F96" s="84"/>
      <c r="H96"/>
      <c r="I96" s="84"/>
      <c r="N96"/>
      <c r="O96" s="84"/>
      <c r="Q96"/>
      <c r="R96" s="84"/>
      <c r="T96"/>
    </row>
    <row r="97" spans="3:20" x14ac:dyDescent="0.3">
      <c r="C97" s="84"/>
      <c r="E97"/>
      <c r="F97" s="84"/>
      <c r="H97"/>
      <c r="I97" s="84"/>
      <c r="N97"/>
      <c r="O97" s="84"/>
      <c r="Q97"/>
      <c r="R97" s="84"/>
      <c r="T97"/>
    </row>
    <row r="98" spans="3:20" x14ac:dyDescent="0.3">
      <c r="C98" s="84"/>
      <c r="E98"/>
      <c r="F98" s="84"/>
      <c r="H98"/>
      <c r="I98" s="84"/>
      <c r="N98"/>
      <c r="O98" s="84"/>
      <c r="Q98"/>
      <c r="R98" s="84"/>
      <c r="T98"/>
    </row>
    <row r="99" spans="3:20" x14ac:dyDescent="0.3">
      <c r="C99" s="84"/>
      <c r="E99"/>
      <c r="F99" s="84"/>
      <c r="H99"/>
      <c r="I99" s="84"/>
      <c r="N99"/>
      <c r="O99" s="84"/>
      <c r="Q99"/>
      <c r="R99" s="84"/>
      <c r="T99"/>
    </row>
    <row r="100" spans="3:20" x14ac:dyDescent="0.3">
      <c r="C100" s="84"/>
      <c r="E100"/>
      <c r="F100" s="84"/>
      <c r="H100"/>
      <c r="I100" s="84"/>
      <c r="N100"/>
      <c r="O100" s="84"/>
      <c r="Q100"/>
      <c r="R100" s="84"/>
      <c r="T100"/>
    </row>
  </sheetData>
  <sheetProtection algorithmName="SHA-512" hashValue="4rP6h/zXSd/E5t7W5gy/4dS5DuBPX6uQDL7vIbwt/OUv+u1Le6hFeCKWoZbCn5L33fjRgYvtGi50OD4FguNpgA==" saltValue="fGSRRnhSoSVoDECP6AULGg==" spinCount="100000" sheet="1" objects="1" scenarios="1"/>
  <mergeCells count="24">
    <mergeCell ref="A55:B55"/>
    <mergeCell ref="A31:A37"/>
    <mergeCell ref="A38:A42"/>
    <mergeCell ref="A43:A47"/>
    <mergeCell ref="A48:A52"/>
    <mergeCell ref="A53:A54"/>
    <mergeCell ref="A29:A30"/>
    <mergeCell ref="C8:E8"/>
    <mergeCell ref="F8:H8"/>
    <mergeCell ref="I8:K8"/>
    <mergeCell ref="L8:N8"/>
    <mergeCell ref="A10:A12"/>
    <mergeCell ref="A13:A17"/>
    <mergeCell ref="A18:A21"/>
    <mergeCell ref="A22:A23"/>
    <mergeCell ref="A24:A28"/>
    <mergeCell ref="O8:Q8"/>
    <mergeCell ref="R8:T8"/>
    <mergeCell ref="A1:T1"/>
    <mergeCell ref="A2:T2"/>
    <mergeCell ref="A3:T3"/>
    <mergeCell ref="A4:T4"/>
    <mergeCell ref="A5:T5"/>
    <mergeCell ref="C7:T7"/>
  </mergeCells>
  <printOptions horizontalCentered="1"/>
  <pageMargins left="0.25" right="0.25" top="0.75" bottom="0.75" header="0.3" footer="0.3"/>
  <pageSetup scale="56" orientation="landscape" r:id="rId1"/>
  <headerFooter>
    <oddFooter>Page &amp;P</oddFoot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C51B1-C27C-4D61-BE59-D3C01B09FD44}">
  <sheetPr>
    <pageSetUpPr fitToPage="1"/>
  </sheetPr>
  <dimension ref="A1:S14"/>
  <sheetViews>
    <sheetView workbookViewId="0">
      <selection activeCell="A2" sqref="A2"/>
    </sheetView>
  </sheetViews>
  <sheetFormatPr defaultRowHeight="14.4" x14ac:dyDescent="0.3"/>
  <cols>
    <col min="1" max="1" width="17.5546875" bestFit="1" customWidth="1"/>
    <col min="2" max="2" width="9.33203125" bestFit="1" customWidth="1"/>
    <col min="3" max="3" width="11.88671875" bestFit="1" customWidth="1"/>
    <col min="4" max="4" width="9.33203125" bestFit="1" customWidth="1"/>
    <col min="5" max="5" width="11.88671875" bestFit="1" customWidth="1"/>
    <col min="6" max="6" width="9.33203125" bestFit="1" customWidth="1"/>
    <col min="7" max="7" width="11.88671875" bestFit="1" customWidth="1"/>
    <col min="8" max="8" width="9.33203125" bestFit="1" customWidth="1"/>
    <col min="9" max="9" width="11.88671875" bestFit="1" customWidth="1"/>
    <col min="10" max="10" width="9.33203125" bestFit="1" customWidth="1"/>
    <col min="11" max="11" width="11.88671875" bestFit="1" customWidth="1"/>
    <col min="12" max="12" width="9.33203125" bestFit="1" customWidth="1"/>
    <col min="13" max="13" width="11.88671875" bestFit="1" customWidth="1"/>
  </cols>
  <sheetData>
    <row r="1" spans="1:19" ht="23.25" customHeight="1" x14ac:dyDescent="0.4">
      <c r="A1" s="162" t="s">
        <v>1217</v>
      </c>
      <c r="B1" s="162"/>
      <c r="C1" s="162"/>
      <c r="D1" s="162"/>
      <c r="E1" s="162"/>
      <c r="F1" s="162"/>
      <c r="G1" s="162"/>
      <c r="H1" s="162"/>
      <c r="I1" s="162"/>
      <c r="J1" s="162"/>
      <c r="K1" s="162"/>
      <c r="L1" s="162"/>
      <c r="M1" s="162"/>
      <c r="N1" s="39"/>
      <c r="O1" s="39"/>
      <c r="P1" s="39"/>
      <c r="Q1" s="39"/>
      <c r="R1" s="39"/>
      <c r="S1" s="39"/>
    </row>
    <row r="2" spans="1:19" ht="23.25" customHeight="1" x14ac:dyDescent="0.4">
      <c r="A2" s="162" t="s">
        <v>179</v>
      </c>
      <c r="B2" s="162"/>
      <c r="C2" s="162"/>
      <c r="D2" s="162"/>
      <c r="E2" s="162"/>
      <c r="F2" s="162"/>
      <c r="G2" s="162"/>
      <c r="H2" s="162"/>
      <c r="I2" s="162"/>
      <c r="J2" s="162"/>
      <c r="K2" s="162"/>
      <c r="L2" s="162"/>
      <c r="M2" s="162"/>
      <c r="N2" s="39"/>
      <c r="O2" s="39"/>
      <c r="P2" s="39"/>
      <c r="Q2" s="39"/>
      <c r="R2" s="39"/>
      <c r="S2" s="39"/>
    </row>
    <row r="3" spans="1:19" ht="23.25" customHeight="1" x14ac:dyDescent="0.4">
      <c r="A3" s="162" t="s">
        <v>166</v>
      </c>
      <c r="B3" s="162"/>
      <c r="C3" s="162"/>
      <c r="D3" s="162"/>
      <c r="E3" s="162"/>
      <c r="F3" s="162"/>
      <c r="G3" s="162"/>
      <c r="H3" s="162"/>
      <c r="I3" s="162"/>
      <c r="J3" s="162"/>
      <c r="K3" s="162"/>
      <c r="L3" s="162"/>
      <c r="M3" s="162"/>
      <c r="N3" s="39"/>
      <c r="O3" s="39"/>
      <c r="P3" s="39"/>
      <c r="Q3" s="39"/>
      <c r="R3" s="39"/>
      <c r="S3" s="39"/>
    </row>
    <row r="4" spans="1:19" ht="23.25" customHeight="1" x14ac:dyDescent="0.4">
      <c r="A4" s="162" t="s">
        <v>641</v>
      </c>
      <c r="B4" s="162"/>
      <c r="C4" s="162"/>
      <c r="D4" s="162"/>
      <c r="E4" s="162"/>
      <c r="F4" s="162"/>
      <c r="G4" s="162"/>
      <c r="H4" s="162"/>
      <c r="I4" s="162"/>
      <c r="J4" s="162"/>
      <c r="K4" s="162"/>
      <c r="L4" s="162"/>
      <c r="M4" s="162"/>
      <c r="N4" s="39"/>
      <c r="O4" s="39"/>
      <c r="P4" s="39"/>
      <c r="Q4" s="39"/>
      <c r="R4" s="39"/>
      <c r="S4" s="39"/>
    </row>
    <row r="5" spans="1:19" ht="23.25" customHeight="1" x14ac:dyDescent="0.4">
      <c r="A5" s="162" t="s">
        <v>708</v>
      </c>
      <c r="B5" s="162"/>
      <c r="C5" s="162"/>
      <c r="D5" s="162"/>
      <c r="E5" s="162"/>
      <c r="F5" s="162"/>
      <c r="G5" s="162"/>
      <c r="H5" s="162"/>
      <c r="I5" s="162"/>
      <c r="J5" s="162"/>
      <c r="K5" s="162"/>
      <c r="L5" s="162"/>
      <c r="M5" s="162"/>
      <c r="N5" s="39"/>
      <c r="O5" s="39"/>
      <c r="P5" s="39"/>
      <c r="Q5" s="39"/>
      <c r="R5" s="39"/>
      <c r="S5" s="39"/>
    </row>
    <row r="7" spans="1:19" x14ac:dyDescent="0.3">
      <c r="A7" s="64"/>
      <c r="B7" s="189" t="s">
        <v>181</v>
      </c>
      <c r="C7" s="182"/>
      <c r="D7" s="182"/>
      <c r="E7" s="182"/>
      <c r="F7" s="182"/>
      <c r="G7" s="182"/>
      <c r="H7" s="182"/>
      <c r="I7" s="182"/>
      <c r="J7" s="182"/>
      <c r="K7" s="182"/>
      <c r="L7" s="182"/>
      <c r="M7" s="182"/>
    </row>
    <row r="8" spans="1:19" x14ac:dyDescent="0.3">
      <c r="A8" s="81"/>
      <c r="B8" s="188" t="s">
        <v>186</v>
      </c>
      <c r="C8" s="182"/>
      <c r="D8" s="188" t="s">
        <v>187</v>
      </c>
      <c r="E8" s="182"/>
      <c r="F8" s="188" t="s">
        <v>188</v>
      </c>
      <c r="G8" s="182"/>
      <c r="H8" s="188" t="s">
        <v>189</v>
      </c>
      <c r="I8" s="182"/>
      <c r="J8" s="188" t="s">
        <v>682</v>
      </c>
      <c r="K8" s="182"/>
      <c r="L8" s="188" t="s">
        <v>709</v>
      </c>
      <c r="M8" s="182"/>
    </row>
    <row r="9" spans="1:19" s="86" customFormat="1" ht="24.6" x14ac:dyDescent="0.3">
      <c r="A9" s="52" t="s">
        <v>642</v>
      </c>
      <c r="B9" s="85" t="s">
        <v>201</v>
      </c>
      <c r="C9" s="85" t="s">
        <v>183</v>
      </c>
      <c r="D9" s="85" t="s">
        <v>201</v>
      </c>
      <c r="E9" s="85" t="s">
        <v>183</v>
      </c>
      <c r="F9" s="85" t="s">
        <v>201</v>
      </c>
      <c r="G9" s="85" t="s">
        <v>183</v>
      </c>
      <c r="H9" s="85" t="s">
        <v>201</v>
      </c>
      <c r="I9" s="85" t="s">
        <v>183</v>
      </c>
      <c r="J9" s="85" t="s">
        <v>201</v>
      </c>
      <c r="K9" s="85" t="s">
        <v>183</v>
      </c>
      <c r="L9" s="85" t="s">
        <v>201</v>
      </c>
      <c r="M9" s="85" t="s">
        <v>183</v>
      </c>
    </row>
    <row r="10" spans="1:19" x14ac:dyDescent="0.3">
      <c r="A10" s="103" t="s">
        <v>1228</v>
      </c>
      <c r="B10" s="102">
        <v>6055</v>
      </c>
      <c r="C10" s="101">
        <v>421101430.53002578</v>
      </c>
      <c r="D10" s="102">
        <v>6219</v>
      </c>
      <c r="E10" s="101">
        <v>436079099.27000684</v>
      </c>
      <c r="F10" s="102">
        <v>6343</v>
      </c>
      <c r="G10" s="101">
        <v>480962669.27000129</v>
      </c>
      <c r="H10" s="102">
        <v>6424</v>
      </c>
      <c r="I10" s="101">
        <v>489854524.01999795</v>
      </c>
      <c r="J10" s="102">
        <v>6677</v>
      </c>
      <c r="K10" s="101">
        <v>469899960.23000002</v>
      </c>
      <c r="L10" s="102">
        <v>6861</v>
      </c>
      <c r="M10" s="101">
        <v>502185969.82000166</v>
      </c>
    </row>
    <row r="11" spans="1:19" x14ac:dyDescent="0.3">
      <c r="A11" s="103" t="s">
        <v>1229</v>
      </c>
      <c r="B11" s="102">
        <v>7435</v>
      </c>
      <c r="C11" s="101">
        <v>608473371.54003096</v>
      </c>
      <c r="D11" s="102">
        <v>7605</v>
      </c>
      <c r="E11" s="101">
        <v>631975267.16000378</v>
      </c>
      <c r="F11" s="102">
        <v>7763</v>
      </c>
      <c r="G11" s="101">
        <v>673986169.42000604</v>
      </c>
      <c r="H11" s="102">
        <v>7997</v>
      </c>
      <c r="I11" s="101">
        <v>693169862.53000045</v>
      </c>
      <c r="J11" s="102">
        <v>8306</v>
      </c>
      <c r="K11" s="101">
        <v>676005316.86999643</v>
      </c>
      <c r="L11" s="102">
        <v>8568</v>
      </c>
      <c r="M11" s="101">
        <v>724006981.78999722</v>
      </c>
    </row>
    <row r="12" spans="1:19" x14ac:dyDescent="0.3">
      <c r="A12" s="100" t="s">
        <v>210</v>
      </c>
      <c r="B12" s="99">
        <v>13406</v>
      </c>
      <c r="C12" s="98">
        <v>1029574802.0700684</v>
      </c>
      <c r="D12" s="99">
        <v>13726</v>
      </c>
      <c r="E12" s="98">
        <v>1068054366.4300562</v>
      </c>
      <c r="F12" s="99">
        <v>13993</v>
      </c>
      <c r="G12" s="98">
        <v>1154948838.6899984</v>
      </c>
      <c r="H12" s="99">
        <v>14323</v>
      </c>
      <c r="I12" s="98">
        <v>1183024386.5499861</v>
      </c>
      <c r="J12" s="99">
        <v>14854</v>
      </c>
      <c r="K12" s="98">
        <v>1145905277.0999956</v>
      </c>
      <c r="L12" s="99">
        <v>15328</v>
      </c>
      <c r="M12" s="98">
        <v>1226192951.6099544</v>
      </c>
    </row>
    <row r="14" spans="1:19" x14ac:dyDescent="0.3">
      <c r="A14" t="s">
        <v>634</v>
      </c>
    </row>
  </sheetData>
  <sheetProtection algorithmName="SHA-512" hashValue="YbN3A2//mE6sf3x2WQA+4HjYcCUYWPvRnefCvW+aq9flLYvHMjHCD9cg5Gj9RjIZJY2p+vQsudV8gxKkeU+yEA==" saltValue="8Rzz046Gq7C0V2XR3ChGWA==" spinCount="100000" sheet="1" objects="1" scenarios="1"/>
  <mergeCells count="12">
    <mergeCell ref="L8:M8"/>
    <mergeCell ref="A1:M1"/>
    <mergeCell ref="A2:M2"/>
    <mergeCell ref="A3:M3"/>
    <mergeCell ref="A4:M4"/>
    <mergeCell ref="A5:M5"/>
    <mergeCell ref="B7:M7"/>
    <mergeCell ref="B8:C8"/>
    <mergeCell ref="D8:E8"/>
    <mergeCell ref="F8:G8"/>
    <mergeCell ref="H8:I8"/>
    <mergeCell ref="J8:K8"/>
  </mergeCells>
  <printOptions horizontalCentered="1"/>
  <pageMargins left="0.25" right="0.25" top="0.75" bottom="0.75" header="0.3" footer="0.3"/>
  <pageSetup scale="92" fitToHeight="10" orientation="landscape" r:id="rId1"/>
  <headerFooter>
    <oddFooter>Page &amp;P</oddFoot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D8304-04E4-4061-B684-65B35885F9D9}">
  <sheetPr>
    <pageSetUpPr fitToPage="1"/>
  </sheetPr>
  <dimension ref="A1:M75"/>
  <sheetViews>
    <sheetView workbookViewId="0">
      <selection activeCell="A12" sqref="A12"/>
    </sheetView>
  </sheetViews>
  <sheetFormatPr defaultRowHeight="14.4" x14ac:dyDescent="0.3"/>
  <cols>
    <col min="1" max="1" width="42.5546875" bestFit="1" customWidth="1"/>
    <col min="2" max="12" width="7.109375" customWidth="1"/>
    <col min="13" max="13" width="5.21875" bestFit="1" customWidth="1"/>
  </cols>
  <sheetData>
    <row r="1" spans="1:13" ht="22.8" x14ac:dyDescent="0.4">
      <c r="A1" s="162" t="s">
        <v>1216</v>
      </c>
      <c r="B1" s="162"/>
      <c r="C1" s="162"/>
      <c r="D1" s="162"/>
      <c r="E1" s="162"/>
      <c r="F1" s="162"/>
      <c r="G1" s="162"/>
      <c r="H1" s="162"/>
      <c r="I1" s="162"/>
      <c r="J1" s="162"/>
      <c r="K1" s="162"/>
      <c r="L1" s="162"/>
      <c r="M1" s="162"/>
    </row>
    <row r="2" spans="1:13" ht="22.8" customHeight="1" x14ac:dyDescent="0.4">
      <c r="A2" s="162" t="s">
        <v>1108</v>
      </c>
      <c r="B2" s="162"/>
      <c r="C2" s="162"/>
      <c r="D2" s="162"/>
      <c r="E2" s="162"/>
      <c r="F2" s="162"/>
      <c r="G2" s="162"/>
      <c r="H2" s="162"/>
      <c r="I2" s="162"/>
      <c r="J2" s="162"/>
      <c r="K2" s="162"/>
      <c r="L2" s="162"/>
      <c r="M2" s="162"/>
    </row>
    <row r="3" spans="1:13" ht="22.8" customHeight="1" x14ac:dyDescent="0.4">
      <c r="A3" s="162" t="s">
        <v>166</v>
      </c>
      <c r="B3" s="162"/>
      <c r="C3" s="162"/>
      <c r="D3" s="162"/>
      <c r="E3" s="162"/>
      <c r="F3" s="162"/>
      <c r="G3" s="162"/>
      <c r="H3" s="162"/>
      <c r="I3" s="162"/>
      <c r="J3" s="162"/>
      <c r="K3" s="162"/>
      <c r="L3" s="162"/>
      <c r="M3" s="162"/>
    </row>
    <row r="4" spans="1:13" ht="22.8" customHeight="1" x14ac:dyDescent="0.4">
      <c r="A4" s="162" t="s">
        <v>1107</v>
      </c>
      <c r="B4" s="162"/>
      <c r="C4" s="162"/>
      <c r="D4" s="162"/>
      <c r="E4" s="162"/>
      <c r="F4" s="162"/>
      <c r="G4" s="162"/>
      <c r="H4" s="162"/>
      <c r="I4" s="162"/>
      <c r="J4" s="162"/>
      <c r="K4" s="162"/>
      <c r="L4" s="162"/>
      <c r="M4" s="162"/>
    </row>
    <row r="5" spans="1:13" ht="22.8" customHeight="1" x14ac:dyDescent="0.4">
      <c r="A5" s="162" t="s">
        <v>713</v>
      </c>
      <c r="B5" s="162"/>
      <c r="C5" s="162"/>
      <c r="D5" s="162"/>
      <c r="E5" s="162"/>
      <c r="F5" s="162"/>
      <c r="G5" s="162"/>
      <c r="H5" s="162"/>
      <c r="I5" s="162"/>
      <c r="J5" s="162"/>
      <c r="K5" s="162"/>
      <c r="L5" s="162"/>
      <c r="M5" s="162"/>
    </row>
    <row r="6" spans="1:13" x14ac:dyDescent="0.3">
      <c r="A6" s="200" t="s">
        <v>1106</v>
      </c>
      <c r="B6" s="200"/>
      <c r="C6" s="200"/>
      <c r="D6" s="200"/>
      <c r="E6" s="200"/>
      <c r="F6" s="200"/>
      <c r="G6" s="200"/>
      <c r="H6" s="200"/>
      <c r="I6" s="200"/>
      <c r="J6" s="200"/>
      <c r="K6" s="200"/>
      <c r="L6" s="200"/>
      <c r="M6" s="200"/>
    </row>
    <row r="8" spans="1:13" s="33" customFormat="1" x14ac:dyDescent="0.3">
      <c r="A8" s="51"/>
      <c r="B8" s="199" t="s">
        <v>1105</v>
      </c>
      <c r="C8" s="199"/>
      <c r="D8" s="199"/>
      <c r="E8" s="199"/>
      <c r="F8" s="199"/>
      <c r="G8" s="199"/>
      <c r="H8" s="199"/>
      <c r="I8" s="199"/>
      <c r="J8" s="199"/>
      <c r="K8" s="199"/>
      <c r="L8" s="199"/>
      <c r="M8" s="199"/>
    </row>
    <row r="9" spans="1:13" s="33" customFormat="1" ht="82.8" customHeight="1" x14ac:dyDescent="0.3">
      <c r="A9" s="106" t="s">
        <v>1104</v>
      </c>
      <c r="B9" s="109" t="s">
        <v>272</v>
      </c>
      <c r="C9" s="109" t="s">
        <v>273</v>
      </c>
      <c r="D9" s="109" t="s">
        <v>274</v>
      </c>
      <c r="E9" s="109" t="s">
        <v>275</v>
      </c>
      <c r="F9" s="109" t="s">
        <v>276</v>
      </c>
      <c r="G9" s="109" t="s">
        <v>277</v>
      </c>
      <c r="H9" s="109" t="s">
        <v>278</v>
      </c>
      <c r="I9" s="109" t="s">
        <v>279</v>
      </c>
      <c r="J9" s="109" t="s">
        <v>1103</v>
      </c>
      <c r="K9" s="109" t="s">
        <v>281</v>
      </c>
      <c r="L9" s="109" t="s">
        <v>282</v>
      </c>
      <c r="M9" s="109" t="s">
        <v>210</v>
      </c>
    </row>
    <row r="10" spans="1:13" x14ac:dyDescent="0.3">
      <c r="A10" s="103" t="s">
        <v>1101</v>
      </c>
      <c r="B10" s="103"/>
      <c r="C10" s="30"/>
      <c r="D10" s="107">
        <v>20</v>
      </c>
      <c r="E10" s="107">
        <v>102</v>
      </c>
      <c r="F10" s="30"/>
      <c r="G10" s="107">
        <v>30</v>
      </c>
      <c r="H10" s="107">
        <v>147</v>
      </c>
      <c r="I10" s="30"/>
      <c r="J10" s="30"/>
      <c r="K10" s="30"/>
      <c r="L10" s="30"/>
      <c r="M10" s="107">
        <v>184</v>
      </c>
    </row>
    <row r="11" spans="1:13" x14ac:dyDescent="0.3">
      <c r="A11" s="103" t="s">
        <v>1100</v>
      </c>
      <c r="B11" s="103"/>
      <c r="C11" s="107">
        <v>412</v>
      </c>
      <c r="D11" s="107">
        <v>483</v>
      </c>
      <c r="E11" s="107">
        <v>64</v>
      </c>
      <c r="F11" s="30"/>
      <c r="G11" s="107">
        <v>37</v>
      </c>
      <c r="H11" s="30"/>
      <c r="I11" s="107">
        <v>236</v>
      </c>
      <c r="J11" s="107">
        <v>83</v>
      </c>
      <c r="K11" s="30"/>
      <c r="L11" s="30"/>
      <c r="M11" s="107">
        <v>926</v>
      </c>
    </row>
    <row r="12" spans="1:13" x14ac:dyDescent="0.3">
      <c r="A12" s="103" t="s">
        <v>1095</v>
      </c>
      <c r="B12" s="103"/>
      <c r="C12" s="30"/>
      <c r="D12" s="107">
        <v>50</v>
      </c>
      <c r="E12" s="30"/>
      <c r="F12" s="30"/>
      <c r="G12" s="30"/>
      <c r="H12" s="30"/>
      <c r="I12" s="107">
        <v>45</v>
      </c>
      <c r="J12" s="30"/>
      <c r="K12" s="30"/>
      <c r="L12" s="30"/>
      <c r="M12" s="107">
        <v>93</v>
      </c>
    </row>
    <row r="13" spans="1:13" x14ac:dyDescent="0.3">
      <c r="A13" s="103" t="s">
        <v>1090</v>
      </c>
      <c r="B13" s="103"/>
      <c r="C13" s="107">
        <v>54</v>
      </c>
      <c r="D13" s="107">
        <v>117</v>
      </c>
      <c r="E13" s="107">
        <v>125</v>
      </c>
      <c r="F13" s="30"/>
      <c r="G13" s="107">
        <v>42</v>
      </c>
      <c r="H13" s="107">
        <v>292</v>
      </c>
      <c r="I13" s="30"/>
      <c r="J13" s="30"/>
      <c r="K13" s="30"/>
      <c r="L13" s="30"/>
      <c r="M13" s="107">
        <v>446</v>
      </c>
    </row>
    <row r="14" spans="1:13" x14ac:dyDescent="0.3">
      <c r="A14" s="103" t="s">
        <v>1086</v>
      </c>
      <c r="B14" s="103"/>
      <c r="C14" s="30"/>
      <c r="D14" s="30"/>
      <c r="E14" s="30"/>
      <c r="F14" s="107">
        <v>8478</v>
      </c>
      <c r="G14" s="30"/>
      <c r="H14" s="30"/>
      <c r="I14" s="30"/>
      <c r="J14" s="30"/>
      <c r="K14" s="30"/>
      <c r="L14" s="30"/>
      <c r="M14" s="107">
        <v>8478</v>
      </c>
    </row>
    <row r="15" spans="1:13" x14ac:dyDescent="0.3">
      <c r="A15" s="103" t="s">
        <v>1080</v>
      </c>
      <c r="B15" s="103"/>
      <c r="C15" s="30"/>
      <c r="D15" s="30"/>
      <c r="E15" s="107">
        <v>395</v>
      </c>
      <c r="F15" s="30"/>
      <c r="G15" s="107">
        <v>57</v>
      </c>
      <c r="H15" s="107">
        <v>525</v>
      </c>
      <c r="I15" s="30"/>
      <c r="J15" s="30"/>
      <c r="K15" s="30"/>
      <c r="L15" s="30"/>
      <c r="M15" s="107">
        <v>526</v>
      </c>
    </row>
    <row r="16" spans="1:13" x14ac:dyDescent="0.3">
      <c r="A16" s="103" t="s">
        <v>1061</v>
      </c>
      <c r="B16" s="103"/>
      <c r="C16" s="30"/>
      <c r="D16" s="30"/>
      <c r="E16" s="107">
        <v>255</v>
      </c>
      <c r="F16" s="30"/>
      <c r="G16" s="107">
        <v>99</v>
      </c>
      <c r="H16" s="107">
        <v>268</v>
      </c>
      <c r="I16" s="30"/>
      <c r="J16" s="30"/>
      <c r="K16" s="30"/>
      <c r="L16" s="30"/>
      <c r="M16" s="107">
        <v>346</v>
      </c>
    </row>
    <row r="17" spans="1:13" x14ac:dyDescent="0.3">
      <c r="A17" s="103" t="s">
        <v>1059</v>
      </c>
      <c r="B17" s="103"/>
      <c r="C17" s="107">
        <v>28</v>
      </c>
      <c r="D17" s="30"/>
      <c r="E17" s="30"/>
      <c r="F17" s="30"/>
      <c r="G17" s="30"/>
      <c r="H17" s="30"/>
      <c r="I17" s="30"/>
      <c r="J17" s="30"/>
      <c r="K17" s="30"/>
      <c r="L17" s="30"/>
      <c r="M17" s="107">
        <v>28</v>
      </c>
    </row>
    <row r="18" spans="1:13" x14ac:dyDescent="0.3">
      <c r="A18" s="103" t="s">
        <v>1053</v>
      </c>
      <c r="B18" s="103"/>
      <c r="C18" s="30"/>
      <c r="D18" s="30"/>
      <c r="E18" s="30"/>
      <c r="F18" s="107">
        <v>3579</v>
      </c>
      <c r="G18" s="30"/>
      <c r="H18" s="30"/>
      <c r="I18" s="30"/>
      <c r="J18" s="30"/>
      <c r="K18" s="30"/>
      <c r="L18" s="30"/>
      <c r="M18" s="107">
        <v>3579</v>
      </c>
    </row>
    <row r="19" spans="1:13" x14ac:dyDescent="0.3">
      <c r="A19" s="103" t="s">
        <v>1050</v>
      </c>
      <c r="B19" s="103"/>
      <c r="C19" s="107">
        <v>102</v>
      </c>
      <c r="D19" s="30"/>
      <c r="E19" s="30"/>
      <c r="F19" s="30"/>
      <c r="G19" s="30"/>
      <c r="H19" s="30"/>
      <c r="I19" s="30"/>
      <c r="J19" s="30"/>
      <c r="K19" s="30"/>
      <c r="L19" s="30"/>
      <c r="M19" s="107">
        <v>102</v>
      </c>
    </row>
    <row r="20" spans="1:13" x14ac:dyDescent="0.3">
      <c r="A20" s="103" t="s">
        <v>1039</v>
      </c>
      <c r="B20" s="103"/>
      <c r="C20" s="107">
        <v>133</v>
      </c>
      <c r="D20" s="107">
        <v>163</v>
      </c>
      <c r="E20" s="30"/>
      <c r="F20" s="30"/>
      <c r="G20" s="30"/>
      <c r="H20" s="30"/>
      <c r="I20" s="107">
        <v>45</v>
      </c>
      <c r="J20" s="30"/>
      <c r="K20" s="30"/>
      <c r="L20" s="30"/>
      <c r="M20" s="107">
        <v>216</v>
      </c>
    </row>
    <row r="21" spans="1:13" x14ac:dyDescent="0.3">
      <c r="A21" s="103" t="s">
        <v>1037</v>
      </c>
      <c r="B21" s="103"/>
      <c r="C21" s="30"/>
      <c r="D21" s="30"/>
      <c r="E21" s="107">
        <v>22</v>
      </c>
      <c r="F21" s="30"/>
      <c r="G21" s="30"/>
      <c r="H21" s="30"/>
      <c r="I21" s="30"/>
      <c r="J21" s="30"/>
      <c r="K21" s="30"/>
      <c r="L21" s="30"/>
      <c r="M21" s="107">
        <v>22</v>
      </c>
    </row>
    <row r="22" spans="1:13" x14ac:dyDescent="0.3">
      <c r="A22" s="103" t="s">
        <v>1036</v>
      </c>
      <c r="B22" s="103"/>
      <c r="C22" s="30"/>
      <c r="D22" s="107">
        <v>35</v>
      </c>
      <c r="E22" s="30"/>
      <c r="F22" s="30"/>
      <c r="G22" s="30"/>
      <c r="H22" s="30"/>
      <c r="I22" s="30"/>
      <c r="J22" s="30"/>
      <c r="K22" s="30"/>
      <c r="L22" s="30"/>
      <c r="M22" s="107">
        <v>35</v>
      </c>
    </row>
    <row r="23" spans="1:13" x14ac:dyDescent="0.3">
      <c r="A23" s="103" t="s">
        <v>1032</v>
      </c>
      <c r="B23" s="103"/>
      <c r="C23" s="30"/>
      <c r="D23" s="30"/>
      <c r="E23" s="107">
        <v>26</v>
      </c>
      <c r="F23" s="30"/>
      <c r="G23" s="30"/>
      <c r="H23" s="107">
        <v>41</v>
      </c>
      <c r="I23" s="30"/>
      <c r="J23" s="30"/>
      <c r="K23" s="30"/>
      <c r="L23" s="30"/>
      <c r="M23" s="107">
        <v>41</v>
      </c>
    </row>
    <row r="24" spans="1:13" x14ac:dyDescent="0.3">
      <c r="A24" s="103" t="s">
        <v>1022</v>
      </c>
      <c r="B24" s="103"/>
      <c r="C24" s="107">
        <v>298</v>
      </c>
      <c r="D24" s="30"/>
      <c r="E24" s="107">
        <v>57</v>
      </c>
      <c r="F24" s="30"/>
      <c r="G24" s="107">
        <v>104</v>
      </c>
      <c r="H24" s="107">
        <v>117</v>
      </c>
      <c r="I24" s="30"/>
      <c r="J24" s="30"/>
      <c r="K24" s="30"/>
      <c r="L24" s="30"/>
      <c r="M24" s="107">
        <v>509</v>
      </c>
    </row>
    <row r="25" spans="1:13" x14ac:dyDescent="0.3">
      <c r="A25" s="103" t="s">
        <v>1013</v>
      </c>
      <c r="B25" s="103"/>
      <c r="C25" s="107">
        <v>86</v>
      </c>
      <c r="D25" s="107">
        <v>36</v>
      </c>
      <c r="E25" s="107">
        <v>130</v>
      </c>
      <c r="F25" s="30"/>
      <c r="G25" s="107">
        <v>37</v>
      </c>
      <c r="H25" s="107">
        <v>117</v>
      </c>
      <c r="I25" s="107">
        <v>40</v>
      </c>
      <c r="J25" s="30"/>
      <c r="K25" s="30"/>
      <c r="L25" s="30"/>
      <c r="M25" s="107">
        <v>281</v>
      </c>
    </row>
    <row r="26" spans="1:13" x14ac:dyDescent="0.3">
      <c r="A26" s="103" t="s">
        <v>1005</v>
      </c>
      <c r="B26" s="103"/>
      <c r="C26" s="107">
        <v>57</v>
      </c>
      <c r="D26" s="30"/>
      <c r="E26" s="30"/>
      <c r="F26" s="30"/>
      <c r="G26" s="30"/>
      <c r="H26" s="30"/>
      <c r="I26" s="30"/>
      <c r="J26" s="30"/>
      <c r="K26" s="30"/>
      <c r="L26" s="30"/>
      <c r="M26" s="107">
        <v>57</v>
      </c>
    </row>
    <row r="27" spans="1:13" x14ac:dyDescent="0.3">
      <c r="A27" s="103" t="s">
        <v>995</v>
      </c>
      <c r="B27" s="103"/>
      <c r="C27" s="107">
        <v>287</v>
      </c>
      <c r="D27" s="107">
        <v>399</v>
      </c>
      <c r="E27" s="107">
        <v>154</v>
      </c>
      <c r="F27" s="30"/>
      <c r="G27" s="107">
        <v>60</v>
      </c>
      <c r="H27" s="107">
        <v>261</v>
      </c>
      <c r="I27" s="107">
        <v>83</v>
      </c>
      <c r="J27" s="30"/>
      <c r="K27" s="30"/>
      <c r="L27" s="30"/>
      <c r="M27" s="107">
        <v>795</v>
      </c>
    </row>
    <row r="28" spans="1:13" x14ac:dyDescent="0.3">
      <c r="A28" s="103" t="s">
        <v>990</v>
      </c>
      <c r="B28" s="103"/>
      <c r="C28" s="107">
        <v>57</v>
      </c>
      <c r="D28" s="107">
        <v>100</v>
      </c>
      <c r="E28" s="107">
        <v>341</v>
      </c>
      <c r="F28" s="30"/>
      <c r="G28" s="107">
        <v>55</v>
      </c>
      <c r="H28" s="107">
        <v>440</v>
      </c>
      <c r="I28" s="30"/>
      <c r="J28" s="30"/>
      <c r="K28" s="30"/>
      <c r="L28" s="30"/>
      <c r="M28" s="107">
        <v>545</v>
      </c>
    </row>
    <row r="29" spans="1:13" x14ac:dyDescent="0.3">
      <c r="A29" s="103" t="s">
        <v>987</v>
      </c>
      <c r="B29" s="103"/>
      <c r="C29" s="30"/>
      <c r="D29" s="30"/>
      <c r="E29" s="30"/>
      <c r="F29" s="30"/>
      <c r="G29" s="30"/>
      <c r="H29" s="30"/>
      <c r="I29" s="107">
        <v>69</v>
      </c>
      <c r="J29" s="30"/>
      <c r="K29" s="30"/>
      <c r="L29" s="30"/>
      <c r="M29" s="107">
        <v>69</v>
      </c>
    </row>
    <row r="30" spans="1:13" x14ac:dyDescent="0.3">
      <c r="A30" s="103" t="s">
        <v>986</v>
      </c>
      <c r="B30" s="103"/>
      <c r="C30" s="30"/>
      <c r="D30" s="30"/>
      <c r="E30" s="107">
        <v>167</v>
      </c>
      <c r="F30" s="30"/>
      <c r="G30" s="107">
        <v>80</v>
      </c>
      <c r="H30" s="107">
        <v>306</v>
      </c>
      <c r="I30" s="30"/>
      <c r="J30" s="30"/>
      <c r="K30" s="30"/>
      <c r="L30" s="30"/>
      <c r="M30" s="107">
        <v>343</v>
      </c>
    </row>
    <row r="31" spans="1:13" x14ac:dyDescent="0.3">
      <c r="A31" s="103" t="s">
        <v>985</v>
      </c>
      <c r="B31" s="103"/>
      <c r="C31" s="30"/>
      <c r="D31" s="107">
        <v>43</v>
      </c>
      <c r="E31" s="30"/>
      <c r="F31" s="30"/>
      <c r="G31" s="30"/>
      <c r="H31" s="30"/>
      <c r="I31" s="30"/>
      <c r="J31" s="30"/>
      <c r="K31" s="30"/>
      <c r="L31" s="30"/>
      <c r="M31" s="107">
        <v>43</v>
      </c>
    </row>
    <row r="32" spans="1:13" x14ac:dyDescent="0.3">
      <c r="A32" s="103" t="s">
        <v>984</v>
      </c>
      <c r="B32" s="103"/>
      <c r="C32" s="30"/>
      <c r="D32" s="107">
        <v>52</v>
      </c>
      <c r="E32" s="107">
        <v>96</v>
      </c>
      <c r="F32" s="30"/>
      <c r="G32" s="30"/>
      <c r="H32" s="30"/>
      <c r="I32" s="30"/>
      <c r="J32" s="30"/>
      <c r="K32" s="30"/>
      <c r="L32" s="30"/>
      <c r="M32" s="107">
        <v>137</v>
      </c>
    </row>
    <row r="33" spans="1:13" x14ac:dyDescent="0.3">
      <c r="A33" s="103" t="s">
        <v>979</v>
      </c>
      <c r="B33" s="103"/>
      <c r="C33" s="107">
        <v>145</v>
      </c>
      <c r="D33" s="107">
        <v>158</v>
      </c>
      <c r="E33" s="107">
        <v>59</v>
      </c>
      <c r="F33" s="30"/>
      <c r="G33" s="30"/>
      <c r="H33" s="30"/>
      <c r="I33" s="30"/>
      <c r="J33" s="107">
        <v>577</v>
      </c>
      <c r="K33" s="30"/>
      <c r="L33" s="30"/>
      <c r="M33" s="107">
        <v>695</v>
      </c>
    </row>
    <row r="34" spans="1:13" x14ac:dyDescent="0.3">
      <c r="A34" s="103" t="s">
        <v>973</v>
      </c>
      <c r="B34" s="103"/>
      <c r="C34" s="107">
        <v>474</v>
      </c>
      <c r="D34" s="107">
        <v>552</v>
      </c>
      <c r="E34" s="107">
        <v>197</v>
      </c>
      <c r="F34" s="30"/>
      <c r="G34" s="107">
        <v>196</v>
      </c>
      <c r="H34" s="107">
        <v>56</v>
      </c>
      <c r="I34" s="107">
        <v>58</v>
      </c>
      <c r="J34" s="107">
        <v>356</v>
      </c>
      <c r="K34" s="30"/>
      <c r="L34" s="30"/>
      <c r="M34" s="107">
        <v>1361</v>
      </c>
    </row>
    <row r="35" spans="1:13" x14ac:dyDescent="0.3">
      <c r="A35" s="103" t="s">
        <v>963</v>
      </c>
      <c r="B35" s="103"/>
      <c r="C35" s="30"/>
      <c r="D35" s="107">
        <v>56</v>
      </c>
      <c r="E35" s="107">
        <v>286</v>
      </c>
      <c r="F35" s="30"/>
      <c r="G35" s="107">
        <v>38</v>
      </c>
      <c r="H35" s="107">
        <v>424</v>
      </c>
      <c r="I35" s="30"/>
      <c r="J35" s="30"/>
      <c r="K35" s="30"/>
      <c r="L35" s="30"/>
      <c r="M35" s="107">
        <v>483</v>
      </c>
    </row>
    <row r="36" spans="1:13" x14ac:dyDescent="0.3">
      <c r="A36" s="103" t="s">
        <v>962</v>
      </c>
      <c r="B36" s="103"/>
      <c r="C36" s="30"/>
      <c r="D36" s="30"/>
      <c r="E36" s="107">
        <v>47</v>
      </c>
      <c r="F36" s="30"/>
      <c r="G36" s="107">
        <v>39</v>
      </c>
      <c r="H36" s="107">
        <v>78</v>
      </c>
      <c r="I36" s="30"/>
      <c r="J36" s="30"/>
      <c r="K36" s="30"/>
      <c r="L36" s="30"/>
      <c r="M36" s="107">
        <v>95</v>
      </c>
    </row>
    <row r="37" spans="1:13" x14ac:dyDescent="0.3">
      <c r="A37" s="103" t="s">
        <v>956</v>
      </c>
      <c r="B37" s="103"/>
      <c r="C37" s="30"/>
      <c r="D37" s="30"/>
      <c r="E37" s="30"/>
      <c r="F37" s="30"/>
      <c r="G37" s="107">
        <v>25</v>
      </c>
      <c r="H37" s="30"/>
      <c r="I37" s="30"/>
      <c r="J37" s="30"/>
      <c r="K37" s="30"/>
      <c r="L37" s="30"/>
      <c r="M37" s="107">
        <v>25</v>
      </c>
    </row>
    <row r="38" spans="1:13" x14ac:dyDescent="0.3">
      <c r="A38" s="103" t="s">
        <v>953</v>
      </c>
      <c r="B38" s="103"/>
      <c r="C38" s="107">
        <v>108</v>
      </c>
      <c r="D38" s="107">
        <v>223</v>
      </c>
      <c r="E38" s="107">
        <v>52</v>
      </c>
      <c r="F38" s="30"/>
      <c r="G38" s="107">
        <v>25</v>
      </c>
      <c r="H38" s="30"/>
      <c r="I38" s="107">
        <v>23</v>
      </c>
      <c r="J38" s="30"/>
      <c r="K38" s="30"/>
      <c r="L38" s="30"/>
      <c r="M38" s="107">
        <v>292</v>
      </c>
    </row>
    <row r="39" spans="1:13" x14ac:dyDescent="0.3">
      <c r="A39" s="103" t="s">
        <v>947</v>
      </c>
      <c r="B39" s="103"/>
      <c r="C39" s="30"/>
      <c r="D39" s="107">
        <v>27</v>
      </c>
      <c r="E39" s="30"/>
      <c r="F39" s="30"/>
      <c r="G39" s="30"/>
      <c r="H39" s="30"/>
      <c r="I39" s="30"/>
      <c r="J39" s="30"/>
      <c r="K39" s="30"/>
      <c r="L39" s="30"/>
      <c r="M39" s="107">
        <v>27</v>
      </c>
    </row>
    <row r="40" spans="1:13" x14ac:dyDescent="0.3">
      <c r="A40" s="103" t="s">
        <v>931</v>
      </c>
      <c r="B40" s="103"/>
      <c r="C40" s="107">
        <v>428</v>
      </c>
      <c r="D40" s="107">
        <v>425</v>
      </c>
      <c r="E40" s="30"/>
      <c r="F40" s="30"/>
      <c r="G40" s="107">
        <v>83</v>
      </c>
      <c r="H40" s="30"/>
      <c r="I40" s="30"/>
      <c r="J40" s="30"/>
      <c r="K40" s="30"/>
      <c r="L40" s="30"/>
      <c r="M40" s="107">
        <v>593</v>
      </c>
    </row>
    <row r="41" spans="1:13" x14ac:dyDescent="0.3">
      <c r="A41" s="103" t="s">
        <v>928</v>
      </c>
      <c r="B41" s="103"/>
      <c r="C41" s="30"/>
      <c r="D41" s="30"/>
      <c r="E41" s="107">
        <v>1296</v>
      </c>
      <c r="F41" s="30"/>
      <c r="G41" s="107">
        <v>116</v>
      </c>
      <c r="H41" s="107">
        <v>1528</v>
      </c>
      <c r="I41" s="107">
        <v>105</v>
      </c>
      <c r="J41" s="30"/>
      <c r="K41" s="30"/>
      <c r="L41" s="30"/>
      <c r="M41" s="107">
        <v>1528</v>
      </c>
    </row>
    <row r="42" spans="1:13" x14ac:dyDescent="0.3">
      <c r="A42" s="103" t="s">
        <v>925</v>
      </c>
      <c r="B42" s="103"/>
      <c r="C42" s="107">
        <v>25</v>
      </c>
      <c r="D42" s="107">
        <v>34</v>
      </c>
      <c r="E42" s="30"/>
      <c r="F42" s="30"/>
      <c r="G42" s="30"/>
      <c r="H42" s="30"/>
      <c r="I42" s="30"/>
      <c r="J42" s="30"/>
      <c r="K42" s="30"/>
      <c r="L42" s="30"/>
      <c r="M42" s="107">
        <v>39</v>
      </c>
    </row>
    <row r="43" spans="1:13" x14ac:dyDescent="0.3">
      <c r="A43" s="103" t="s">
        <v>924</v>
      </c>
      <c r="B43" s="103"/>
      <c r="C43" s="30"/>
      <c r="D43" s="30"/>
      <c r="E43" s="30"/>
      <c r="F43" s="30"/>
      <c r="G43" s="30"/>
      <c r="H43" s="107">
        <v>41</v>
      </c>
      <c r="I43" s="30"/>
      <c r="J43" s="30"/>
      <c r="K43" s="30"/>
      <c r="L43" s="30"/>
      <c r="M43" s="107">
        <v>41</v>
      </c>
    </row>
    <row r="44" spans="1:13" x14ac:dyDescent="0.3">
      <c r="A44" s="103" t="s">
        <v>907</v>
      </c>
      <c r="B44" s="103"/>
      <c r="C44" s="107">
        <v>161</v>
      </c>
      <c r="D44" s="107">
        <v>163</v>
      </c>
      <c r="E44" s="107">
        <v>82</v>
      </c>
      <c r="F44" s="30"/>
      <c r="G44" s="107">
        <v>32</v>
      </c>
      <c r="H44" s="30"/>
      <c r="I44" s="107">
        <v>68</v>
      </c>
      <c r="J44" s="30"/>
      <c r="K44" s="30"/>
      <c r="L44" s="30"/>
      <c r="M44" s="107">
        <v>393</v>
      </c>
    </row>
    <row r="45" spans="1:13" x14ac:dyDescent="0.3">
      <c r="A45" s="103" t="s">
        <v>906</v>
      </c>
      <c r="B45" s="103"/>
      <c r="C45" s="30"/>
      <c r="D45" s="30"/>
      <c r="E45" s="30"/>
      <c r="F45" s="107">
        <v>45</v>
      </c>
      <c r="G45" s="30"/>
      <c r="H45" s="30"/>
      <c r="I45" s="30"/>
      <c r="J45" s="30"/>
      <c r="K45" s="30"/>
      <c r="L45" s="30"/>
      <c r="M45" s="107">
        <v>45</v>
      </c>
    </row>
    <row r="46" spans="1:13" x14ac:dyDescent="0.3">
      <c r="A46" s="103" t="s">
        <v>901</v>
      </c>
      <c r="B46" s="103"/>
      <c r="C46" s="107">
        <v>75</v>
      </c>
      <c r="D46" s="30"/>
      <c r="E46" s="30"/>
      <c r="F46" s="30"/>
      <c r="G46" s="30"/>
      <c r="H46" s="30"/>
      <c r="I46" s="30"/>
      <c r="J46" s="30"/>
      <c r="K46" s="30"/>
      <c r="L46" s="30"/>
      <c r="M46" s="107">
        <v>75</v>
      </c>
    </row>
    <row r="47" spans="1:13" x14ac:dyDescent="0.3">
      <c r="A47" s="103" t="s">
        <v>898</v>
      </c>
      <c r="B47" s="103"/>
      <c r="C47" s="30"/>
      <c r="D47" s="30"/>
      <c r="E47" s="30"/>
      <c r="F47" s="30"/>
      <c r="G47" s="30"/>
      <c r="H47" s="30"/>
      <c r="I47" s="107">
        <v>23</v>
      </c>
      <c r="J47" s="30"/>
      <c r="K47" s="30"/>
      <c r="L47" s="30"/>
      <c r="M47" s="107">
        <v>23</v>
      </c>
    </row>
    <row r="48" spans="1:13" x14ac:dyDescent="0.3">
      <c r="A48" s="103" t="s">
        <v>897</v>
      </c>
      <c r="B48" s="103"/>
      <c r="C48" s="30"/>
      <c r="D48" s="30"/>
      <c r="E48" s="30"/>
      <c r="F48" s="30"/>
      <c r="G48" s="30"/>
      <c r="H48" s="30"/>
      <c r="I48" s="30"/>
      <c r="J48" s="107">
        <v>563</v>
      </c>
      <c r="K48" s="30"/>
      <c r="L48" s="30"/>
      <c r="M48" s="107">
        <v>563</v>
      </c>
    </row>
    <row r="49" spans="1:13" x14ac:dyDescent="0.3">
      <c r="A49" s="103" t="s">
        <v>892</v>
      </c>
      <c r="B49" s="103"/>
      <c r="C49" s="107">
        <v>262</v>
      </c>
      <c r="D49" s="107">
        <v>421</v>
      </c>
      <c r="E49" s="30"/>
      <c r="F49" s="30"/>
      <c r="G49" s="107">
        <v>22</v>
      </c>
      <c r="H49" s="30"/>
      <c r="I49" s="107">
        <v>197</v>
      </c>
      <c r="J49" s="30"/>
      <c r="K49" s="30"/>
      <c r="L49" s="30"/>
      <c r="M49" s="107">
        <v>624</v>
      </c>
    </row>
    <row r="50" spans="1:13" x14ac:dyDescent="0.3">
      <c r="A50" s="103" t="s">
        <v>891</v>
      </c>
      <c r="B50" s="103"/>
      <c r="C50" s="30"/>
      <c r="D50" s="30"/>
      <c r="E50" s="107">
        <v>55</v>
      </c>
      <c r="F50" s="30"/>
      <c r="G50" s="30"/>
      <c r="H50" s="107">
        <v>101</v>
      </c>
      <c r="I50" s="30"/>
      <c r="J50" s="30"/>
      <c r="K50" s="30"/>
      <c r="L50" s="30"/>
      <c r="M50" s="107">
        <v>101</v>
      </c>
    </row>
    <row r="51" spans="1:13" x14ac:dyDescent="0.3">
      <c r="A51" s="103" t="s">
        <v>887</v>
      </c>
      <c r="B51" s="103"/>
      <c r="C51" s="30"/>
      <c r="D51" s="30"/>
      <c r="E51" s="107">
        <v>43</v>
      </c>
      <c r="F51" s="30"/>
      <c r="G51" s="30"/>
      <c r="H51" s="107">
        <v>75</v>
      </c>
      <c r="I51" s="30"/>
      <c r="J51" s="30"/>
      <c r="K51" s="30"/>
      <c r="L51" s="30"/>
      <c r="M51" s="107">
        <v>75</v>
      </c>
    </row>
    <row r="52" spans="1:13" x14ac:dyDescent="0.3">
      <c r="A52" s="103" t="s">
        <v>884</v>
      </c>
      <c r="B52" s="103"/>
      <c r="C52" s="30"/>
      <c r="D52" s="107">
        <v>41</v>
      </c>
      <c r="E52" s="107">
        <v>68</v>
      </c>
      <c r="F52" s="30"/>
      <c r="G52" s="30"/>
      <c r="H52" s="30"/>
      <c r="I52" s="107">
        <v>42</v>
      </c>
      <c r="J52" s="30"/>
      <c r="K52" s="30"/>
      <c r="L52" s="30"/>
      <c r="M52" s="107">
        <v>107</v>
      </c>
    </row>
    <row r="53" spans="1:13" x14ac:dyDescent="0.3">
      <c r="A53" s="103" t="s">
        <v>877</v>
      </c>
      <c r="B53" s="103"/>
      <c r="C53" s="107">
        <v>592</v>
      </c>
      <c r="D53" s="107">
        <v>1099</v>
      </c>
      <c r="E53" s="107">
        <v>60</v>
      </c>
      <c r="F53" s="30"/>
      <c r="G53" s="30"/>
      <c r="H53" s="30"/>
      <c r="I53" s="107">
        <v>138</v>
      </c>
      <c r="J53" s="30"/>
      <c r="K53" s="30"/>
      <c r="L53" s="30"/>
      <c r="M53" s="107">
        <v>1299</v>
      </c>
    </row>
    <row r="54" spans="1:13" x14ac:dyDescent="0.3">
      <c r="A54" s="103" t="s">
        <v>876</v>
      </c>
      <c r="B54" s="103"/>
      <c r="C54" s="30"/>
      <c r="D54" s="30"/>
      <c r="E54" s="30"/>
      <c r="F54" s="30"/>
      <c r="G54" s="30"/>
      <c r="H54" s="30"/>
      <c r="I54" s="107">
        <v>75</v>
      </c>
      <c r="J54" s="30"/>
      <c r="K54" s="30"/>
      <c r="L54" s="30"/>
      <c r="M54" s="107">
        <v>75</v>
      </c>
    </row>
    <row r="55" spans="1:13" x14ac:dyDescent="0.3">
      <c r="A55" s="103" t="s">
        <v>875</v>
      </c>
      <c r="B55" s="103"/>
      <c r="C55" s="30"/>
      <c r="D55" s="107">
        <v>36</v>
      </c>
      <c r="E55" s="30"/>
      <c r="F55" s="30"/>
      <c r="G55" s="30"/>
      <c r="H55" s="30"/>
      <c r="I55" s="30"/>
      <c r="J55" s="30"/>
      <c r="K55" s="30"/>
      <c r="L55" s="30"/>
      <c r="M55" s="107">
        <v>36</v>
      </c>
    </row>
    <row r="56" spans="1:13" x14ac:dyDescent="0.3">
      <c r="A56" s="103" t="s">
        <v>869</v>
      </c>
      <c r="B56" s="103"/>
      <c r="C56" s="30"/>
      <c r="D56" s="30"/>
      <c r="E56" s="107">
        <v>67</v>
      </c>
      <c r="F56" s="30"/>
      <c r="G56" s="30"/>
      <c r="H56" s="30"/>
      <c r="I56" s="107">
        <v>61</v>
      </c>
      <c r="J56" s="30"/>
      <c r="K56" s="30"/>
      <c r="L56" s="30"/>
      <c r="M56" s="107">
        <v>73</v>
      </c>
    </row>
    <row r="57" spans="1:13" x14ac:dyDescent="0.3">
      <c r="A57" s="103" t="s">
        <v>847</v>
      </c>
      <c r="B57" s="103"/>
      <c r="C57" s="107">
        <v>410</v>
      </c>
      <c r="D57" s="107">
        <v>100</v>
      </c>
      <c r="E57" s="30"/>
      <c r="F57" s="30"/>
      <c r="G57" s="30"/>
      <c r="H57" s="30"/>
      <c r="I57" s="30"/>
      <c r="J57" s="30"/>
      <c r="K57" s="107">
        <v>28</v>
      </c>
      <c r="L57" s="30"/>
      <c r="M57" s="107">
        <v>441</v>
      </c>
    </row>
    <row r="58" spans="1:13" x14ac:dyDescent="0.3">
      <c r="A58" s="103" t="s">
        <v>846</v>
      </c>
      <c r="B58" s="103"/>
      <c r="C58" s="107">
        <v>45</v>
      </c>
      <c r="D58" s="107">
        <v>32</v>
      </c>
      <c r="E58" s="107">
        <v>25</v>
      </c>
      <c r="F58" s="30"/>
      <c r="G58" s="107">
        <v>26</v>
      </c>
      <c r="H58" s="30"/>
      <c r="I58" s="107">
        <v>20</v>
      </c>
      <c r="J58" s="30"/>
      <c r="K58" s="30"/>
      <c r="L58" s="30"/>
      <c r="M58" s="107">
        <v>88</v>
      </c>
    </row>
    <row r="59" spans="1:13" x14ac:dyDescent="0.3">
      <c r="A59" s="103" t="s">
        <v>832</v>
      </c>
      <c r="B59" s="103"/>
      <c r="C59" s="30"/>
      <c r="D59" s="30"/>
      <c r="E59" s="30"/>
      <c r="F59" s="30"/>
      <c r="G59" s="30"/>
      <c r="H59" s="30"/>
      <c r="I59" s="30"/>
      <c r="J59" s="30"/>
      <c r="K59" s="30"/>
      <c r="L59" s="107">
        <v>545</v>
      </c>
      <c r="M59" s="107">
        <v>545</v>
      </c>
    </row>
    <row r="60" spans="1:13" x14ac:dyDescent="0.3">
      <c r="A60" s="103" t="s">
        <v>823</v>
      </c>
      <c r="B60" s="103"/>
      <c r="C60" s="107">
        <v>55</v>
      </c>
      <c r="D60" s="107">
        <v>38</v>
      </c>
      <c r="E60" s="30"/>
      <c r="F60" s="30"/>
      <c r="G60" s="30"/>
      <c r="H60" s="30"/>
      <c r="I60" s="30"/>
      <c r="J60" s="30"/>
      <c r="K60" s="30"/>
      <c r="L60" s="30"/>
      <c r="M60" s="107">
        <v>55</v>
      </c>
    </row>
    <row r="61" spans="1:13" x14ac:dyDescent="0.3">
      <c r="A61" s="103" t="s">
        <v>816</v>
      </c>
      <c r="B61" s="103"/>
      <c r="C61" s="107">
        <v>76</v>
      </c>
      <c r="D61" s="107">
        <v>203</v>
      </c>
      <c r="E61" s="30"/>
      <c r="F61" s="30"/>
      <c r="G61" s="30"/>
      <c r="H61" s="30"/>
      <c r="I61" s="30"/>
      <c r="J61" s="30"/>
      <c r="K61" s="30"/>
      <c r="L61" s="30"/>
      <c r="M61" s="107">
        <v>205</v>
      </c>
    </row>
    <row r="62" spans="1:13" x14ac:dyDescent="0.3">
      <c r="A62" s="103" t="s">
        <v>813</v>
      </c>
      <c r="B62" s="103"/>
      <c r="C62" s="30"/>
      <c r="D62" s="30"/>
      <c r="E62" s="107">
        <v>94</v>
      </c>
      <c r="F62" s="30"/>
      <c r="G62" s="30"/>
      <c r="H62" s="107">
        <v>143</v>
      </c>
      <c r="I62" s="30"/>
      <c r="J62" s="30"/>
      <c r="K62" s="30"/>
      <c r="L62" s="30"/>
      <c r="M62" s="107">
        <v>145</v>
      </c>
    </row>
    <row r="63" spans="1:13" x14ac:dyDescent="0.3">
      <c r="A63" s="103" t="s">
        <v>810</v>
      </c>
      <c r="B63" s="103"/>
      <c r="C63" s="30"/>
      <c r="D63" s="30"/>
      <c r="E63" s="107">
        <v>134</v>
      </c>
      <c r="F63" s="30"/>
      <c r="G63" s="107">
        <v>20</v>
      </c>
      <c r="H63" s="107">
        <v>177</v>
      </c>
      <c r="I63" s="30"/>
      <c r="J63" s="30"/>
      <c r="K63" s="30"/>
      <c r="L63" s="30"/>
      <c r="M63" s="107">
        <v>177</v>
      </c>
    </row>
    <row r="64" spans="1:13" x14ac:dyDescent="0.3">
      <c r="A64" s="103" t="s">
        <v>806</v>
      </c>
      <c r="B64" s="103"/>
      <c r="C64" s="107">
        <v>90</v>
      </c>
      <c r="D64" s="107">
        <v>88</v>
      </c>
      <c r="E64" s="30"/>
      <c r="F64" s="30"/>
      <c r="G64" s="30"/>
      <c r="H64" s="30"/>
      <c r="I64" s="30"/>
      <c r="J64" s="30"/>
      <c r="K64" s="30"/>
      <c r="L64" s="30"/>
      <c r="M64" s="107">
        <v>158</v>
      </c>
    </row>
    <row r="65" spans="1:13" x14ac:dyDescent="0.3">
      <c r="A65" s="103" t="s">
        <v>794</v>
      </c>
      <c r="B65" s="103"/>
      <c r="C65" s="107">
        <v>100</v>
      </c>
      <c r="D65" s="107">
        <v>89</v>
      </c>
      <c r="E65" s="107">
        <v>122</v>
      </c>
      <c r="F65" s="30"/>
      <c r="G65" s="107">
        <v>36</v>
      </c>
      <c r="H65" s="30"/>
      <c r="I65" s="30"/>
      <c r="J65" s="30"/>
      <c r="K65" s="30"/>
      <c r="L65" s="30"/>
      <c r="M65" s="107">
        <v>274</v>
      </c>
    </row>
    <row r="66" spans="1:13" x14ac:dyDescent="0.3">
      <c r="A66" s="103" t="s">
        <v>787</v>
      </c>
      <c r="B66" s="103"/>
      <c r="C66" s="30"/>
      <c r="D66" s="30"/>
      <c r="E66" s="30"/>
      <c r="F66" s="30"/>
      <c r="G66" s="30"/>
      <c r="H66" s="30"/>
      <c r="I66" s="30"/>
      <c r="J66" s="107">
        <v>33</v>
      </c>
      <c r="K66" s="30"/>
      <c r="L66" s="30"/>
      <c r="M66" s="107">
        <v>33</v>
      </c>
    </row>
    <row r="67" spans="1:13" x14ac:dyDescent="0.3">
      <c r="A67" s="103" t="s">
        <v>786</v>
      </c>
      <c r="B67" s="103"/>
      <c r="C67" s="30"/>
      <c r="D67" s="107">
        <v>28</v>
      </c>
      <c r="E67" s="30"/>
      <c r="F67" s="30"/>
      <c r="G67" s="107">
        <v>62</v>
      </c>
      <c r="H67" s="30"/>
      <c r="I67" s="30"/>
      <c r="J67" s="30"/>
      <c r="K67" s="30"/>
      <c r="L67" s="30"/>
      <c r="M67" s="107">
        <v>75</v>
      </c>
    </row>
    <row r="68" spans="1:13" x14ac:dyDescent="0.3">
      <c r="A68" s="103" t="s">
        <v>774</v>
      </c>
      <c r="B68" s="103"/>
      <c r="C68" s="107">
        <v>234</v>
      </c>
      <c r="D68" s="107">
        <v>591</v>
      </c>
      <c r="E68" s="30"/>
      <c r="F68" s="30"/>
      <c r="G68" s="30"/>
      <c r="H68" s="30"/>
      <c r="I68" s="107">
        <v>114</v>
      </c>
      <c r="J68" s="30"/>
      <c r="K68" s="30"/>
      <c r="L68" s="30"/>
      <c r="M68" s="107">
        <v>718</v>
      </c>
    </row>
    <row r="69" spans="1:13" x14ac:dyDescent="0.3">
      <c r="A69" s="103" t="s">
        <v>762</v>
      </c>
      <c r="B69" s="103"/>
      <c r="C69" s="107">
        <v>24</v>
      </c>
      <c r="D69" s="30"/>
      <c r="E69" s="30"/>
      <c r="F69" s="30"/>
      <c r="G69" s="30"/>
      <c r="H69" s="30"/>
      <c r="I69" s="30"/>
      <c r="J69" s="30"/>
      <c r="K69" s="30"/>
      <c r="L69" s="30"/>
      <c r="M69" s="107">
        <v>24</v>
      </c>
    </row>
    <row r="70" spans="1:13" x14ac:dyDescent="0.3">
      <c r="A70" s="103" t="s">
        <v>757</v>
      </c>
      <c r="B70" s="103"/>
      <c r="C70" s="30"/>
      <c r="D70" s="107">
        <v>74</v>
      </c>
      <c r="E70" s="30"/>
      <c r="F70" s="30"/>
      <c r="G70" s="30"/>
      <c r="H70" s="30"/>
      <c r="I70" s="107">
        <v>22</v>
      </c>
      <c r="J70" s="30"/>
      <c r="K70" s="30"/>
      <c r="L70" s="30"/>
      <c r="M70" s="107">
        <v>92</v>
      </c>
    </row>
    <row r="71" spans="1:13" x14ac:dyDescent="0.3">
      <c r="A71" s="103" t="s">
        <v>755</v>
      </c>
      <c r="B71" s="103"/>
      <c r="C71" s="30"/>
      <c r="D71" s="30"/>
      <c r="E71" s="30"/>
      <c r="F71" s="107">
        <v>1882</v>
      </c>
      <c r="G71" s="30"/>
      <c r="H71" s="30"/>
      <c r="I71" s="30"/>
      <c r="J71" s="30"/>
      <c r="K71" s="30"/>
      <c r="L71" s="30"/>
      <c r="M71" s="107">
        <v>1882</v>
      </c>
    </row>
    <row r="72" spans="1:13" x14ac:dyDescent="0.3">
      <c r="A72" s="103" t="s">
        <v>753</v>
      </c>
      <c r="B72" s="103"/>
      <c r="C72" s="107">
        <v>39</v>
      </c>
      <c r="D72" s="30"/>
      <c r="E72" s="30"/>
      <c r="F72" s="30"/>
      <c r="G72" s="30"/>
      <c r="H72" s="30"/>
      <c r="I72" s="30"/>
      <c r="J72" s="30"/>
      <c r="K72" s="30"/>
      <c r="L72" s="30"/>
      <c r="M72" s="107">
        <v>39</v>
      </c>
    </row>
    <row r="73" spans="1:13" x14ac:dyDescent="0.3">
      <c r="A73" s="103" t="s">
        <v>752</v>
      </c>
      <c r="B73" s="103"/>
      <c r="C73" s="107">
        <v>216</v>
      </c>
      <c r="D73" s="107">
        <v>148</v>
      </c>
      <c r="E73" s="107">
        <v>46</v>
      </c>
      <c r="F73" s="30"/>
      <c r="G73" s="30"/>
      <c r="H73" s="30"/>
      <c r="I73" s="107">
        <v>49</v>
      </c>
      <c r="J73" s="30"/>
      <c r="K73" s="30"/>
      <c r="L73" s="30"/>
      <c r="M73" s="107">
        <v>332</v>
      </c>
    </row>
    <row r="74" spans="1:13" x14ac:dyDescent="0.3">
      <c r="A74" s="103" t="s">
        <v>751</v>
      </c>
      <c r="B74" s="103"/>
      <c r="C74" s="107">
        <v>83</v>
      </c>
      <c r="D74" s="107">
        <v>221</v>
      </c>
      <c r="E74" s="107">
        <v>40</v>
      </c>
      <c r="F74" s="30"/>
      <c r="G74" s="30"/>
      <c r="H74" s="30"/>
      <c r="I74" s="30"/>
      <c r="J74" s="107">
        <v>110</v>
      </c>
      <c r="K74" s="30"/>
      <c r="L74" s="30"/>
      <c r="M74" s="107">
        <v>293</v>
      </c>
    </row>
    <row r="75" spans="1:13" x14ac:dyDescent="0.3">
      <c r="A75" s="103" t="s">
        <v>727</v>
      </c>
      <c r="B75" s="103"/>
      <c r="C75" s="107">
        <v>167</v>
      </c>
      <c r="D75" s="107">
        <v>190</v>
      </c>
      <c r="E75" s="107">
        <v>102</v>
      </c>
      <c r="F75" s="30"/>
      <c r="G75" s="107">
        <v>34</v>
      </c>
      <c r="H75" s="107">
        <v>22</v>
      </c>
      <c r="I75" s="107">
        <v>98</v>
      </c>
      <c r="J75" s="107">
        <v>102</v>
      </c>
      <c r="K75" s="30"/>
      <c r="L75" s="30"/>
      <c r="M75" s="107">
        <v>459</v>
      </c>
    </row>
  </sheetData>
  <sheetProtection algorithmName="SHA-512" hashValue="DUsUDTjpaZAuQaxQsG88ebccVOBH11HX8g2JTS5srXDbtjIx9KrgaLIakKGsCdnUg8rmGw67lFRZtUGlfh5Jxw==" saltValue="KfXKp/fbfnFeVa3BM0cckg==" spinCount="100000" sheet="1" objects="1" scenarios="1"/>
  <mergeCells count="7">
    <mergeCell ref="B8:M8"/>
    <mergeCell ref="A1:M1"/>
    <mergeCell ref="A2:M2"/>
    <mergeCell ref="A3:M3"/>
    <mergeCell ref="A4:M4"/>
    <mergeCell ref="A5:M5"/>
    <mergeCell ref="A6:M6"/>
  </mergeCells>
  <pageMargins left="0.25" right="0.25" top="0.75" bottom="0.75" header="0.3" footer="0.3"/>
  <pageSetup scale="76" fitToHeight="100" orientation="portrait" r:id="rId1"/>
  <headerFooter>
    <oddFooter>Page &amp;P</oddFooter>
  </headerFooter>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275ED-5050-4081-972E-8EA339CDC166}">
  <sheetPr>
    <pageSetUpPr fitToPage="1"/>
  </sheetPr>
  <dimension ref="A1:B18"/>
  <sheetViews>
    <sheetView workbookViewId="0">
      <selection activeCell="A2" sqref="A2"/>
    </sheetView>
  </sheetViews>
  <sheetFormatPr defaultRowHeight="14.4" x14ac:dyDescent="0.3"/>
  <cols>
    <col min="1" max="1" width="4.109375" style="87" customWidth="1"/>
    <col min="2" max="2" width="124.33203125" style="54" customWidth="1"/>
  </cols>
  <sheetData>
    <row r="1" spans="1:2" ht="21" x14ac:dyDescent="0.3">
      <c r="A1" s="237" t="s">
        <v>670</v>
      </c>
      <c r="B1" s="237"/>
    </row>
    <row r="3" spans="1:2" ht="98.4" customHeight="1" x14ac:dyDescent="0.3">
      <c r="A3" s="87">
        <v>1</v>
      </c>
      <c r="B3" s="95" t="s">
        <v>1443</v>
      </c>
    </row>
    <row r="4" spans="1:2" ht="57.6" customHeight="1" x14ac:dyDescent="0.3">
      <c r="A4" s="87">
        <f>A3+1</f>
        <v>2</v>
      </c>
      <c r="B4" s="95" t="s">
        <v>671</v>
      </c>
    </row>
    <row r="5" spans="1:2" ht="189" customHeight="1" x14ac:dyDescent="0.3">
      <c r="A5" s="87">
        <f t="shared" ref="A5:A18" si="0">A4+1</f>
        <v>3</v>
      </c>
      <c r="B5" s="95" t="s">
        <v>672</v>
      </c>
    </row>
    <row r="6" spans="1:2" ht="54.6" customHeight="1" x14ac:dyDescent="0.3">
      <c r="A6" s="87">
        <f t="shared" si="0"/>
        <v>4</v>
      </c>
      <c r="B6" s="95" t="s">
        <v>673</v>
      </c>
    </row>
    <row r="7" spans="1:2" ht="146.4" customHeight="1" x14ac:dyDescent="0.3">
      <c r="A7" s="87">
        <f t="shared" si="0"/>
        <v>5</v>
      </c>
      <c r="B7" s="95" t="s">
        <v>674</v>
      </c>
    </row>
    <row r="8" spans="1:2" ht="42" customHeight="1" x14ac:dyDescent="0.3">
      <c r="A8" s="87">
        <f t="shared" si="0"/>
        <v>6</v>
      </c>
      <c r="B8" s="96" t="s">
        <v>705</v>
      </c>
    </row>
    <row r="9" spans="1:2" ht="70.8" customHeight="1" x14ac:dyDescent="0.3">
      <c r="A9" s="87">
        <f t="shared" si="0"/>
        <v>7</v>
      </c>
      <c r="B9" s="96" t="s">
        <v>1444</v>
      </c>
    </row>
    <row r="10" spans="1:2" ht="271.2" customHeight="1" x14ac:dyDescent="0.3">
      <c r="A10" s="87">
        <f t="shared" si="0"/>
        <v>8</v>
      </c>
      <c r="B10" s="95" t="s">
        <v>675</v>
      </c>
    </row>
    <row r="11" spans="1:2" ht="232.2" customHeight="1" x14ac:dyDescent="0.3">
      <c r="A11" s="87">
        <f t="shared" si="0"/>
        <v>9</v>
      </c>
      <c r="B11" s="95" t="s">
        <v>1445</v>
      </c>
    </row>
    <row r="12" spans="1:2" ht="268.8" customHeight="1" x14ac:dyDescent="0.3">
      <c r="A12" s="87">
        <f t="shared" si="0"/>
        <v>10</v>
      </c>
      <c r="B12" s="95" t="s">
        <v>676</v>
      </c>
    </row>
    <row r="13" spans="1:2" ht="100.2" customHeight="1" x14ac:dyDescent="0.3">
      <c r="A13" s="87">
        <f t="shared" si="0"/>
        <v>11</v>
      </c>
      <c r="B13" s="95" t="s">
        <v>1446</v>
      </c>
    </row>
    <row r="14" spans="1:2" ht="130.80000000000001" customHeight="1" x14ac:dyDescent="0.3">
      <c r="A14" s="87">
        <f t="shared" si="0"/>
        <v>12</v>
      </c>
      <c r="B14" s="95" t="s">
        <v>677</v>
      </c>
    </row>
    <row r="15" spans="1:2" ht="161.4" customHeight="1" x14ac:dyDescent="0.3">
      <c r="A15" s="87">
        <f t="shared" si="0"/>
        <v>13</v>
      </c>
      <c r="B15" s="95" t="s">
        <v>678</v>
      </c>
    </row>
    <row r="16" spans="1:2" ht="80.400000000000006" customHeight="1" x14ac:dyDescent="0.3">
      <c r="A16" s="87">
        <f t="shared" si="0"/>
        <v>14</v>
      </c>
      <c r="B16" s="96" t="s">
        <v>679</v>
      </c>
    </row>
    <row r="17" spans="1:2" ht="144.6" customHeight="1" x14ac:dyDescent="0.3">
      <c r="A17" s="87">
        <f t="shared" si="0"/>
        <v>15</v>
      </c>
      <c r="B17" s="95" t="s">
        <v>680</v>
      </c>
    </row>
    <row r="18" spans="1:2" ht="86.4" x14ac:dyDescent="0.3">
      <c r="A18" s="87">
        <f t="shared" si="0"/>
        <v>16</v>
      </c>
      <c r="B18" s="96" t="s">
        <v>681</v>
      </c>
    </row>
  </sheetData>
  <sheetProtection algorithmName="SHA-512" hashValue="zGeSrn0BMaTjtj/nz2syTJ8M9Ag7wr3NTzuwzTZc0lpc0QjLMkDM0Ppi7ngpT7PJWiR/eLqxXC8saq2yz1lGZg==" saltValue="ZhG+k4aBuwNMVpUBsBpktA==" spinCount="100000" sheet="1" objects="1" scenarios="1"/>
  <mergeCells count="1">
    <mergeCell ref="A1:B1"/>
  </mergeCells>
  <printOptions horizontalCentered="1"/>
  <pageMargins left="0.25" right="0.25" top="0.75" bottom="0.75" header="0.3" footer="0.3"/>
  <pageSetup scale="79" fitToHeight="10" orientation="portrait" r:id="rId1"/>
  <headerFoot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1317-70E6-4ACE-88AF-6C6DF00AE65F}">
  <sheetPr>
    <pageSetUpPr fitToPage="1"/>
  </sheetPr>
  <dimension ref="A1:K36"/>
  <sheetViews>
    <sheetView workbookViewId="0">
      <selection activeCell="A2" sqref="A2"/>
    </sheetView>
  </sheetViews>
  <sheetFormatPr defaultRowHeight="14.4" x14ac:dyDescent="0.3"/>
  <cols>
    <col min="1" max="1" width="27.33203125" customWidth="1"/>
    <col min="2" max="2" width="39.33203125" bestFit="1" customWidth="1"/>
    <col min="3" max="3" width="8.88671875" customWidth="1"/>
  </cols>
  <sheetData>
    <row r="1" spans="1:11" ht="22.8" x14ac:dyDescent="0.4">
      <c r="A1" s="162" t="s">
        <v>725</v>
      </c>
      <c r="B1" s="162"/>
      <c r="C1" s="162"/>
      <c r="D1" s="162"/>
      <c r="E1" s="162"/>
      <c r="F1" s="162"/>
      <c r="G1" s="162"/>
      <c r="H1" s="162"/>
      <c r="I1" s="39"/>
      <c r="J1" s="39"/>
      <c r="K1" s="39"/>
    </row>
    <row r="2" spans="1:11" ht="22.95" customHeight="1" x14ac:dyDescent="0.4">
      <c r="A2" s="162" t="s">
        <v>179</v>
      </c>
      <c r="B2" s="162"/>
      <c r="C2" s="162"/>
      <c r="D2" s="162"/>
      <c r="E2" s="162"/>
      <c r="F2" s="162"/>
      <c r="G2" s="162"/>
      <c r="H2" s="162"/>
      <c r="I2" s="39"/>
      <c r="J2" s="39"/>
      <c r="K2" s="39"/>
    </row>
    <row r="3" spans="1:11" ht="22.8" x14ac:dyDescent="0.4">
      <c r="A3" s="162" t="s">
        <v>320</v>
      </c>
      <c r="B3" s="162"/>
      <c r="C3" s="162"/>
      <c r="D3" s="162"/>
      <c r="E3" s="162"/>
      <c r="F3" s="162"/>
      <c r="G3" s="162"/>
      <c r="H3" s="162"/>
      <c r="I3" s="39"/>
      <c r="J3" s="39"/>
      <c r="K3" s="39"/>
    </row>
    <row r="4" spans="1:11" ht="22.95" customHeight="1" x14ac:dyDescent="0.4">
      <c r="A4" s="162" t="s">
        <v>708</v>
      </c>
      <c r="B4" s="162"/>
      <c r="C4" s="162"/>
      <c r="D4" s="162"/>
      <c r="E4" s="162"/>
      <c r="F4" s="162"/>
      <c r="G4" s="162"/>
      <c r="H4" s="162"/>
      <c r="I4" s="39"/>
      <c r="J4" s="39"/>
      <c r="K4" s="39"/>
    </row>
    <row r="5" spans="1:11" ht="22.8" x14ac:dyDescent="0.4">
      <c r="A5" s="34"/>
      <c r="B5" s="34"/>
      <c r="C5" s="34"/>
      <c r="D5" s="34"/>
      <c r="E5" s="34"/>
      <c r="F5" s="34"/>
      <c r="G5" s="34"/>
      <c r="H5" s="34"/>
      <c r="I5" s="34"/>
      <c r="J5" s="34"/>
      <c r="K5" s="34"/>
    </row>
    <row r="6" spans="1:11" x14ac:dyDescent="0.3">
      <c r="C6" s="195" t="s">
        <v>181</v>
      </c>
      <c r="D6" s="196"/>
      <c r="E6" s="196"/>
      <c r="F6" s="196"/>
      <c r="G6" s="196"/>
      <c r="H6" s="197"/>
    </row>
    <row r="7" spans="1:11" x14ac:dyDescent="0.3">
      <c r="A7" s="41" t="s">
        <v>271</v>
      </c>
      <c r="B7" s="41" t="s">
        <v>286</v>
      </c>
      <c r="C7" s="47" t="s">
        <v>186</v>
      </c>
      <c r="D7" s="47" t="s">
        <v>187</v>
      </c>
      <c r="E7" s="47" t="s">
        <v>188</v>
      </c>
      <c r="F7" s="47" t="s">
        <v>189</v>
      </c>
      <c r="G7" s="47" t="s">
        <v>682</v>
      </c>
      <c r="H7" s="47" t="s">
        <v>709</v>
      </c>
    </row>
    <row r="8" spans="1:11" x14ac:dyDescent="0.3">
      <c r="A8" s="193" t="s">
        <v>273</v>
      </c>
      <c r="B8" s="56" t="s">
        <v>290</v>
      </c>
      <c r="C8" s="60">
        <v>95</v>
      </c>
      <c r="D8" s="60">
        <v>118</v>
      </c>
      <c r="E8" s="60">
        <v>190</v>
      </c>
      <c r="F8" s="60">
        <v>172</v>
      </c>
      <c r="G8" s="60">
        <v>167</v>
      </c>
      <c r="H8" s="60">
        <v>155</v>
      </c>
    </row>
    <row r="9" spans="1:11" x14ac:dyDescent="0.3">
      <c r="A9" s="194"/>
      <c r="B9" s="56" t="s">
        <v>291</v>
      </c>
      <c r="C9" s="60">
        <v>31</v>
      </c>
      <c r="D9" s="60">
        <v>50</v>
      </c>
      <c r="E9" s="60">
        <v>71</v>
      </c>
      <c r="F9" s="60">
        <v>97</v>
      </c>
      <c r="G9" s="60">
        <v>98</v>
      </c>
      <c r="H9" s="60">
        <v>86</v>
      </c>
    </row>
    <row r="10" spans="1:11" x14ac:dyDescent="0.3">
      <c r="A10" s="194"/>
      <c r="B10" s="56" t="s">
        <v>292</v>
      </c>
      <c r="C10" s="60">
        <v>308</v>
      </c>
      <c r="D10" s="60">
        <v>494</v>
      </c>
      <c r="E10" s="60">
        <v>674</v>
      </c>
      <c r="F10" s="60">
        <v>900</v>
      </c>
      <c r="G10" s="60">
        <v>912</v>
      </c>
      <c r="H10" s="60">
        <v>908</v>
      </c>
    </row>
    <row r="11" spans="1:11" x14ac:dyDescent="0.3">
      <c r="A11" s="194"/>
      <c r="B11" s="56" t="s">
        <v>293</v>
      </c>
      <c r="C11" s="60" t="s">
        <v>267</v>
      </c>
      <c r="D11" s="60" t="s">
        <v>267</v>
      </c>
      <c r="E11" s="60">
        <v>25</v>
      </c>
      <c r="F11" s="60">
        <v>26</v>
      </c>
      <c r="G11" s="60">
        <v>22</v>
      </c>
      <c r="H11" s="60" t="s">
        <v>267</v>
      </c>
    </row>
    <row r="12" spans="1:11" x14ac:dyDescent="0.3">
      <c r="A12" s="194"/>
      <c r="B12" s="50" t="s">
        <v>289</v>
      </c>
      <c r="C12" s="62">
        <v>428</v>
      </c>
      <c r="D12" s="62">
        <v>658</v>
      </c>
      <c r="E12" s="62">
        <v>928</v>
      </c>
      <c r="F12" s="62">
        <v>1182</v>
      </c>
      <c r="G12" s="62">
        <v>1181</v>
      </c>
      <c r="H12" s="62">
        <v>1145</v>
      </c>
    </row>
    <row r="13" spans="1:11" x14ac:dyDescent="0.3">
      <c r="A13" s="193" t="s">
        <v>274</v>
      </c>
      <c r="B13" s="56" t="s">
        <v>294</v>
      </c>
      <c r="C13" s="60">
        <v>333</v>
      </c>
      <c r="D13" s="60">
        <v>590</v>
      </c>
      <c r="E13" s="60">
        <v>857</v>
      </c>
      <c r="F13" s="60">
        <v>1151</v>
      </c>
      <c r="G13" s="60">
        <v>1091</v>
      </c>
      <c r="H13" s="60">
        <v>1038</v>
      </c>
    </row>
    <row r="14" spans="1:11" x14ac:dyDescent="0.3">
      <c r="A14" s="194"/>
      <c r="B14" s="56" t="s">
        <v>295</v>
      </c>
      <c r="C14" s="60">
        <v>83</v>
      </c>
      <c r="D14" s="60">
        <v>101</v>
      </c>
      <c r="E14" s="60">
        <v>171</v>
      </c>
      <c r="F14" s="60">
        <v>155</v>
      </c>
      <c r="G14" s="60">
        <v>140</v>
      </c>
      <c r="H14" s="60">
        <v>129</v>
      </c>
    </row>
    <row r="15" spans="1:11" x14ac:dyDescent="0.3">
      <c r="A15" s="194"/>
      <c r="B15" s="56" t="s">
        <v>296</v>
      </c>
      <c r="C15" s="61"/>
      <c r="D15" s="60" t="s">
        <v>267</v>
      </c>
      <c r="E15" s="60" t="s">
        <v>267</v>
      </c>
      <c r="F15" s="60" t="s">
        <v>267</v>
      </c>
      <c r="G15" s="60"/>
      <c r="H15" s="60" t="s">
        <v>267</v>
      </c>
    </row>
    <row r="16" spans="1:11" x14ac:dyDescent="0.3">
      <c r="A16" s="194"/>
      <c r="B16" s="50" t="s">
        <v>289</v>
      </c>
      <c r="C16" s="62">
        <v>405</v>
      </c>
      <c r="D16" s="62">
        <v>684</v>
      </c>
      <c r="E16" s="62">
        <v>1005</v>
      </c>
      <c r="F16" s="62">
        <v>1304</v>
      </c>
      <c r="G16" s="62">
        <v>1225</v>
      </c>
      <c r="H16" s="62">
        <v>1161</v>
      </c>
    </row>
    <row r="17" spans="1:8" x14ac:dyDescent="0.3">
      <c r="A17" s="193" t="s">
        <v>276</v>
      </c>
      <c r="B17" s="56" t="s">
        <v>321</v>
      </c>
      <c r="C17" s="60">
        <v>664</v>
      </c>
      <c r="D17" s="60">
        <v>1006</v>
      </c>
      <c r="E17" s="60">
        <v>1419</v>
      </c>
      <c r="F17" s="60">
        <v>1855</v>
      </c>
      <c r="G17" s="60">
        <v>1854</v>
      </c>
      <c r="H17" s="60">
        <v>1815</v>
      </c>
    </row>
    <row r="18" spans="1:8" x14ac:dyDescent="0.3">
      <c r="A18" s="194"/>
      <c r="B18" s="50" t="s">
        <v>289</v>
      </c>
      <c r="C18" s="62">
        <v>664</v>
      </c>
      <c r="D18" s="62">
        <v>1006</v>
      </c>
      <c r="E18" s="62">
        <v>1419</v>
      </c>
      <c r="F18" s="62">
        <v>1855</v>
      </c>
      <c r="G18" s="62">
        <v>1854</v>
      </c>
      <c r="H18" s="62">
        <v>1815</v>
      </c>
    </row>
    <row r="19" spans="1:8" x14ac:dyDescent="0.3">
      <c r="A19" s="193" t="s">
        <v>275</v>
      </c>
      <c r="B19" s="56" t="s">
        <v>275</v>
      </c>
      <c r="C19" s="60">
        <v>26</v>
      </c>
      <c r="D19" s="60">
        <v>56</v>
      </c>
      <c r="E19" s="60">
        <v>113</v>
      </c>
      <c r="F19" s="60">
        <v>309</v>
      </c>
      <c r="G19" s="60">
        <v>355</v>
      </c>
      <c r="H19" s="60">
        <v>289</v>
      </c>
    </row>
    <row r="20" spans="1:8" x14ac:dyDescent="0.3">
      <c r="A20" s="194"/>
      <c r="B20" s="50" t="s">
        <v>289</v>
      </c>
      <c r="C20" s="62">
        <v>26</v>
      </c>
      <c r="D20" s="62">
        <v>56</v>
      </c>
      <c r="E20" s="62">
        <v>113</v>
      </c>
      <c r="F20" s="62">
        <v>309</v>
      </c>
      <c r="G20" s="62">
        <v>355</v>
      </c>
      <c r="H20" s="62">
        <v>289</v>
      </c>
    </row>
    <row r="21" spans="1:8" x14ac:dyDescent="0.3">
      <c r="A21" s="193" t="s">
        <v>277</v>
      </c>
      <c r="B21" s="56" t="s">
        <v>277</v>
      </c>
      <c r="C21" s="60" t="s">
        <v>267</v>
      </c>
      <c r="D21" s="60">
        <v>42</v>
      </c>
      <c r="E21" s="60">
        <v>67</v>
      </c>
      <c r="F21" s="60">
        <v>79</v>
      </c>
      <c r="G21" s="60">
        <v>45</v>
      </c>
      <c r="H21" s="60">
        <v>57</v>
      </c>
    </row>
    <row r="22" spans="1:8" x14ac:dyDescent="0.3">
      <c r="A22" s="194"/>
      <c r="B22" s="50" t="s">
        <v>289</v>
      </c>
      <c r="C22" s="62" t="s">
        <v>267</v>
      </c>
      <c r="D22" s="62">
        <v>42</v>
      </c>
      <c r="E22" s="62">
        <v>67</v>
      </c>
      <c r="F22" s="62">
        <v>79</v>
      </c>
      <c r="G22" s="62">
        <v>45</v>
      </c>
      <c r="H22" s="62">
        <v>57</v>
      </c>
    </row>
    <row r="23" spans="1:8" x14ac:dyDescent="0.3">
      <c r="A23" s="193" t="s">
        <v>278</v>
      </c>
      <c r="B23" s="56" t="s">
        <v>301</v>
      </c>
      <c r="C23" s="61"/>
      <c r="D23" s="60" t="s">
        <v>267</v>
      </c>
      <c r="E23" s="60" t="s">
        <v>267</v>
      </c>
      <c r="F23" s="60" t="s">
        <v>267</v>
      </c>
      <c r="G23" s="60" t="s">
        <v>267</v>
      </c>
      <c r="H23" s="60" t="s">
        <v>267</v>
      </c>
    </row>
    <row r="24" spans="1:8" x14ac:dyDescent="0.3">
      <c r="A24" s="194"/>
      <c r="B24" s="56" t="s">
        <v>302</v>
      </c>
      <c r="C24" s="60" t="s">
        <v>267</v>
      </c>
      <c r="D24" s="60" t="s">
        <v>267</v>
      </c>
      <c r="E24" s="60" t="s">
        <v>267</v>
      </c>
      <c r="F24" s="60">
        <v>24</v>
      </c>
      <c r="G24" s="60" t="s">
        <v>267</v>
      </c>
      <c r="H24" s="60">
        <v>20</v>
      </c>
    </row>
    <row r="25" spans="1:8" x14ac:dyDescent="0.3">
      <c r="A25" s="194"/>
      <c r="B25" s="56" t="s">
        <v>304</v>
      </c>
      <c r="C25" s="60">
        <v>58</v>
      </c>
      <c r="D25" s="60">
        <v>69</v>
      </c>
      <c r="E25" s="60">
        <v>62</v>
      </c>
      <c r="F25" s="60">
        <v>63</v>
      </c>
      <c r="G25" s="60">
        <v>46</v>
      </c>
      <c r="H25" s="60" t="s">
        <v>267</v>
      </c>
    </row>
    <row r="26" spans="1:8" x14ac:dyDescent="0.3">
      <c r="A26" s="194"/>
      <c r="B26" s="56" t="s">
        <v>306</v>
      </c>
      <c r="C26" s="60">
        <v>59</v>
      </c>
      <c r="D26" s="60">
        <v>88</v>
      </c>
      <c r="E26" s="60">
        <v>115</v>
      </c>
      <c r="F26" s="60">
        <v>143</v>
      </c>
      <c r="G26" s="60">
        <v>148</v>
      </c>
      <c r="H26" s="60">
        <v>142</v>
      </c>
    </row>
    <row r="27" spans="1:8" x14ac:dyDescent="0.3">
      <c r="A27" s="194"/>
      <c r="B27" s="50" t="s">
        <v>289</v>
      </c>
      <c r="C27" s="62">
        <v>116</v>
      </c>
      <c r="D27" s="62">
        <v>158</v>
      </c>
      <c r="E27" s="62">
        <v>181</v>
      </c>
      <c r="F27" s="62">
        <v>221</v>
      </c>
      <c r="G27" s="62">
        <v>206</v>
      </c>
      <c r="H27" s="62">
        <v>159</v>
      </c>
    </row>
    <row r="28" spans="1:8" x14ac:dyDescent="0.3">
      <c r="A28" s="190" t="s">
        <v>279</v>
      </c>
      <c r="B28" s="56" t="s">
        <v>307</v>
      </c>
      <c r="C28" s="60" t="s">
        <v>267</v>
      </c>
      <c r="D28" s="60" t="s">
        <v>267</v>
      </c>
      <c r="E28" s="60">
        <v>43</v>
      </c>
      <c r="F28" s="60">
        <v>60</v>
      </c>
      <c r="G28" s="60">
        <v>69</v>
      </c>
      <c r="H28" s="60">
        <v>66</v>
      </c>
    </row>
    <row r="29" spans="1:8" x14ac:dyDescent="0.3">
      <c r="A29" s="198"/>
      <c r="B29" s="56" t="s">
        <v>308</v>
      </c>
      <c r="C29" s="60" t="s">
        <v>267</v>
      </c>
      <c r="D29" s="60" t="s">
        <v>267</v>
      </c>
      <c r="E29" s="60" t="s">
        <v>267</v>
      </c>
      <c r="F29" s="60">
        <v>38</v>
      </c>
      <c r="G29" s="60">
        <v>46</v>
      </c>
      <c r="H29" s="60">
        <v>46</v>
      </c>
    </row>
    <row r="30" spans="1:8" x14ac:dyDescent="0.3">
      <c r="A30" s="198"/>
      <c r="B30" s="56" t="s">
        <v>310</v>
      </c>
      <c r="C30" s="60" t="s">
        <v>267</v>
      </c>
      <c r="D30" s="60" t="s">
        <v>267</v>
      </c>
      <c r="E30" s="60">
        <v>42</v>
      </c>
      <c r="F30" s="60">
        <v>57</v>
      </c>
      <c r="G30" s="60">
        <v>66</v>
      </c>
      <c r="H30" s="60">
        <v>66</v>
      </c>
    </row>
    <row r="31" spans="1:8" x14ac:dyDescent="0.3">
      <c r="A31" s="198"/>
      <c r="B31" s="50" t="s">
        <v>289</v>
      </c>
      <c r="C31" s="62" t="s">
        <v>267</v>
      </c>
      <c r="D31" s="62" t="s">
        <v>267</v>
      </c>
      <c r="E31" s="62">
        <v>43</v>
      </c>
      <c r="F31" s="62">
        <v>60</v>
      </c>
      <c r="G31" s="62">
        <v>70</v>
      </c>
      <c r="H31" s="62">
        <v>68</v>
      </c>
    </row>
    <row r="32" spans="1:8" x14ac:dyDescent="0.3">
      <c r="A32" s="193" t="s">
        <v>280</v>
      </c>
      <c r="B32" s="56" t="s">
        <v>311</v>
      </c>
      <c r="C32" s="60">
        <v>102</v>
      </c>
      <c r="D32" s="60">
        <v>223</v>
      </c>
      <c r="E32" s="60">
        <v>326</v>
      </c>
      <c r="F32" s="60">
        <v>419</v>
      </c>
      <c r="G32" s="60">
        <v>381</v>
      </c>
      <c r="H32" s="60">
        <v>393</v>
      </c>
    </row>
    <row r="33" spans="1:8" x14ac:dyDescent="0.3">
      <c r="A33" s="194"/>
      <c r="B33" s="50" t="s">
        <v>289</v>
      </c>
      <c r="C33" s="62">
        <v>102</v>
      </c>
      <c r="D33" s="62">
        <v>223</v>
      </c>
      <c r="E33" s="62">
        <v>326</v>
      </c>
      <c r="F33" s="62">
        <v>419</v>
      </c>
      <c r="G33" s="62">
        <v>381</v>
      </c>
      <c r="H33" s="62">
        <v>393</v>
      </c>
    </row>
    <row r="34" spans="1:8" x14ac:dyDescent="0.3">
      <c r="A34" s="192" t="s">
        <v>210</v>
      </c>
      <c r="B34" s="182"/>
      <c r="C34" s="63">
        <v>664</v>
      </c>
      <c r="D34" s="62">
        <v>1006</v>
      </c>
      <c r="E34" s="62">
        <v>1419</v>
      </c>
      <c r="F34" s="62">
        <v>1855</v>
      </c>
      <c r="G34" s="62">
        <v>1854</v>
      </c>
      <c r="H34" s="62">
        <v>1815</v>
      </c>
    </row>
    <row r="36" spans="1:8" x14ac:dyDescent="0.3">
      <c r="A36" t="s">
        <v>322</v>
      </c>
    </row>
  </sheetData>
  <sheetProtection algorithmName="SHA-512" hashValue="a62IWfdAYPDTxazzD+o4Lc4TC9l2S72n8IdqxV++QfwviWS/NoCldLZOsrY/yqa0fBtiLoiZsqI2kbLCDRWhRg==" saltValue="+MD9Yldx8dqRvothSMiUmA==" spinCount="100000" sheet="1" objects="1" scenarios="1"/>
  <mergeCells count="14">
    <mergeCell ref="A32:A33"/>
    <mergeCell ref="A34:B34"/>
    <mergeCell ref="A13:A16"/>
    <mergeCell ref="A19:A20"/>
    <mergeCell ref="A17:A18"/>
    <mergeCell ref="A21:A22"/>
    <mergeCell ref="A23:A27"/>
    <mergeCell ref="A28:A31"/>
    <mergeCell ref="A8:A12"/>
    <mergeCell ref="A1:H1"/>
    <mergeCell ref="A2:H2"/>
    <mergeCell ref="A3:H3"/>
    <mergeCell ref="A4:H4"/>
    <mergeCell ref="C6:H6"/>
  </mergeCells>
  <printOptions horizontalCentered="1"/>
  <pageMargins left="0.25" right="0.25" top="0.75" bottom="0.75" header="0.3" footer="0.3"/>
  <pageSetup scale="84" fitToHeight="10" orientation="portrait" r:id="rId1"/>
  <headerFoot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B273E-510C-42D1-8E92-B67B5B465242}">
  <sheetPr>
    <pageSetUpPr fitToPage="1"/>
  </sheetPr>
  <dimension ref="A1:M385"/>
  <sheetViews>
    <sheetView workbookViewId="0">
      <selection activeCell="A6" sqref="A6"/>
    </sheetView>
  </sheetViews>
  <sheetFormatPr defaultRowHeight="14.4" x14ac:dyDescent="0.3"/>
  <cols>
    <col min="1" max="1" width="42.5546875" bestFit="1" customWidth="1"/>
    <col min="2" max="12" width="7.109375" customWidth="1"/>
    <col min="13" max="13" width="5.21875" bestFit="1" customWidth="1"/>
  </cols>
  <sheetData>
    <row r="1" spans="1:13" ht="22.8" x14ac:dyDescent="0.4">
      <c r="A1" s="162" t="s">
        <v>1109</v>
      </c>
      <c r="B1" s="162"/>
      <c r="C1" s="162"/>
      <c r="D1" s="162"/>
      <c r="E1" s="162"/>
      <c r="F1" s="162"/>
      <c r="G1" s="162"/>
      <c r="H1" s="162"/>
      <c r="I1" s="162"/>
      <c r="J1" s="162"/>
      <c r="K1" s="162"/>
      <c r="L1" s="162"/>
      <c r="M1" s="162"/>
    </row>
    <row r="2" spans="1:13" ht="22.8" customHeight="1" x14ac:dyDescent="0.4">
      <c r="A2" s="162" t="s">
        <v>1108</v>
      </c>
      <c r="B2" s="162"/>
      <c r="C2" s="162"/>
      <c r="D2" s="162"/>
      <c r="E2" s="162"/>
      <c r="F2" s="162"/>
      <c r="G2" s="162"/>
      <c r="H2" s="162"/>
      <c r="I2" s="162"/>
      <c r="J2" s="162"/>
      <c r="K2" s="162"/>
      <c r="L2" s="162"/>
      <c r="M2" s="162"/>
    </row>
    <row r="3" spans="1:13" ht="22.8" customHeight="1" x14ac:dyDescent="0.4">
      <c r="A3" s="162" t="s">
        <v>1107</v>
      </c>
      <c r="B3" s="162"/>
      <c r="C3" s="162"/>
      <c r="D3" s="162"/>
      <c r="E3" s="162"/>
      <c r="F3" s="162"/>
      <c r="G3" s="162"/>
      <c r="H3" s="162"/>
      <c r="I3" s="162"/>
      <c r="J3" s="162"/>
      <c r="K3" s="162"/>
      <c r="L3" s="162"/>
      <c r="M3" s="162"/>
    </row>
    <row r="4" spans="1:13" ht="22.8" customHeight="1" x14ac:dyDescent="0.4">
      <c r="A4" s="162" t="s">
        <v>713</v>
      </c>
      <c r="B4" s="162"/>
      <c r="C4" s="162"/>
      <c r="D4" s="162"/>
      <c r="E4" s="162"/>
      <c r="F4" s="162"/>
      <c r="G4" s="162"/>
      <c r="H4" s="162"/>
      <c r="I4" s="162"/>
      <c r="J4" s="162"/>
      <c r="K4" s="162"/>
      <c r="L4" s="162"/>
      <c r="M4" s="162"/>
    </row>
    <row r="5" spans="1:13" x14ac:dyDescent="0.3">
      <c r="A5" s="200" t="s">
        <v>1106</v>
      </c>
      <c r="B5" s="200"/>
      <c r="C5" s="200"/>
      <c r="D5" s="200"/>
      <c r="E5" s="200"/>
      <c r="F5" s="200"/>
      <c r="G5" s="200"/>
      <c r="H5" s="200"/>
      <c r="I5" s="200"/>
      <c r="J5" s="200"/>
      <c r="K5" s="200"/>
      <c r="L5" s="200"/>
      <c r="M5" s="200"/>
    </row>
    <row r="7" spans="1:13" s="33" customFormat="1" x14ac:dyDescent="0.3">
      <c r="A7" s="51"/>
      <c r="B7" s="199" t="s">
        <v>1105</v>
      </c>
      <c r="C7" s="199"/>
      <c r="D7" s="199"/>
      <c r="E7" s="199"/>
      <c r="F7" s="199"/>
      <c r="G7" s="199"/>
      <c r="H7" s="199"/>
      <c r="I7" s="199"/>
      <c r="J7" s="199"/>
      <c r="K7" s="199"/>
      <c r="L7" s="199"/>
      <c r="M7" s="199"/>
    </row>
    <row r="8" spans="1:13" s="33" customFormat="1" ht="82.8" customHeight="1" x14ac:dyDescent="0.3">
      <c r="A8" s="106" t="s">
        <v>1104</v>
      </c>
      <c r="B8" s="109" t="s">
        <v>272</v>
      </c>
      <c r="C8" s="109" t="s">
        <v>273</v>
      </c>
      <c r="D8" s="109" t="s">
        <v>274</v>
      </c>
      <c r="E8" s="109" t="s">
        <v>275</v>
      </c>
      <c r="F8" s="109" t="s">
        <v>276</v>
      </c>
      <c r="G8" s="109" t="s">
        <v>277</v>
      </c>
      <c r="H8" s="109" t="s">
        <v>278</v>
      </c>
      <c r="I8" s="109" t="s">
        <v>279</v>
      </c>
      <c r="J8" s="109" t="s">
        <v>1103</v>
      </c>
      <c r="K8" s="109" t="s">
        <v>281</v>
      </c>
      <c r="L8" s="109" t="s">
        <v>282</v>
      </c>
      <c r="M8" s="109" t="s">
        <v>210</v>
      </c>
    </row>
    <row r="9" spans="1:13" x14ac:dyDescent="0.3">
      <c r="A9" s="103" t="s">
        <v>1102</v>
      </c>
      <c r="B9" s="30"/>
      <c r="C9" s="107">
        <v>65</v>
      </c>
      <c r="D9" s="107">
        <v>216</v>
      </c>
      <c r="E9" s="107">
        <v>357</v>
      </c>
      <c r="F9" s="30"/>
      <c r="G9" s="107">
        <v>241</v>
      </c>
      <c r="H9" s="107">
        <v>36</v>
      </c>
      <c r="I9" s="107">
        <v>570</v>
      </c>
      <c r="J9" s="30"/>
      <c r="K9" s="30"/>
      <c r="L9" s="30"/>
      <c r="M9" s="107">
        <v>856</v>
      </c>
    </row>
    <row r="10" spans="1:13" x14ac:dyDescent="0.3">
      <c r="A10" s="103" t="s">
        <v>1101</v>
      </c>
      <c r="B10" s="30"/>
      <c r="C10" s="30"/>
      <c r="D10" s="107">
        <v>21</v>
      </c>
      <c r="E10" s="107">
        <v>102</v>
      </c>
      <c r="F10" s="30"/>
      <c r="G10" s="107">
        <v>31</v>
      </c>
      <c r="H10" s="30"/>
      <c r="I10" s="107">
        <v>148</v>
      </c>
      <c r="J10" s="30"/>
      <c r="K10" s="30"/>
      <c r="L10" s="30"/>
      <c r="M10" s="107">
        <v>187</v>
      </c>
    </row>
    <row r="11" spans="1:13" x14ac:dyDescent="0.3">
      <c r="A11" s="103" t="s">
        <v>1100</v>
      </c>
      <c r="B11" s="30"/>
      <c r="C11" s="107">
        <v>415</v>
      </c>
      <c r="D11" s="107">
        <v>485</v>
      </c>
      <c r="E11" s="107">
        <v>64</v>
      </c>
      <c r="F11" s="30"/>
      <c r="G11" s="107">
        <v>37</v>
      </c>
      <c r="H11" s="107">
        <v>236</v>
      </c>
      <c r="I11" s="30"/>
      <c r="J11" s="107">
        <v>83</v>
      </c>
      <c r="K11" s="30"/>
      <c r="L11" s="30"/>
      <c r="M11" s="107">
        <v>930</v>
      </c>
    </row>
    <row r="12" spans="1:13" x14ac:dyDescent="0.3">
      <c r="A12" s="103" t="s">
        <v>1099</v>
      </c>
      <c r="B12" s="30"/>
      <c r="C12" s="107">
        <v>67</v>
      </c>
      <c r="D12" s="107">
        <v>80</v>
      </c>
      <c r="E12" s="107">
        <v>81</v>
      </c>
      <c r="F12" s="30"/>
      <c r="G12" s="107">
        <v>57</v>
      </c>
      <c r="H12" s="107">
        <v>61</v>
      </c>
      <c r="I12" s="30"/>
      <c r="J12" s="30"/>
      <c r="K12" s="30"/>
      <c r="L12" s="30"/>
      <c r="M12" s="107">
        <v>245</v>
      </c>
    </row>
    <row r="13" spans="1:13" x14ac:dyDescent="0.3">
      <c r="A13" s="103" t="s">
        <v>1098</v>
      </c>
      <c r="B13" s="30"/>
      <c r="C13" s="107">
        <v>165</v>
      </c>
      <c r="D13" s="107">
        <v>266</v>
      </c>
      <c r="E13" s="107">
        <v>48</v>
      </c>
      <c r="F13" s="30"/>
      <c r="G13" s="30"/>
      <c r="H13" s="30"/>
      <c r="I13" s="30"/>
      <c r="J13" s="30"/>
      <c r="K13" s="30"/>
      <c r="L13" s="30"/>
      <c r="M13" s="107">
        <v>323</v>
      </c>
    </row>
    <row r="14" spans="1:13" x14ac:dyDescent="0.3">
      <c r="A14" s="103" t="s">
        <v>1097</v>
      </c>
      <c r="B14" s="30"/>
      <c r="C14" s="107">
        <v>105</v>
      </c>
      <c r="D14" s="107">
        <v>97</v>
      </c>
      <c r="E14" s="107">
        <v>25</v>
      </c>
      <c r="F14" s="30"/>
      <c r="G14" s="30"/>
      <c r="H14" s="107">
        <v>66</v>
      </c>
      <c r="I14" s="30"/>
      <c r="J14" s="30"/>
      <c r="K14" s="30"/>
      <c r="L14" s="30"/>
      <c r="M14" s="107">
        <v>214</v>
      </c>
    </row>
    <row r="15" spans="1:13" x14ac:dyDescent="0.3">
      <c r="A15" s="103" t="s">
        <v>1096</v>
      </c>
      <c r="B15" s="30"/>
      <c r="C15" s="107">
        <v>92</v>
      </c>
      <c r="D15" s="107">
        <v>261</v>
      </c>
      <c r="E15" s="107">
        <v>84</v>
      </c>
      <c r="F15" s="30"/>
      <c r="G15" s="30"/>
      <c r="H15" s="107">
        <v>156</v>
      </c>
      <c r="I15" s="30"/>
      <c r="J15" s="30"/>
      <c r="K15" s="30"/>
      <c r="L15" s="30"/>
      <c r="M15" s="107">
        <v>446</v>
      </c>
    </row>
    <row r="16" spans="1:13" x14ac:dyDescent="0.3">
      <c r="A16" s="103" t="s">
        <v>1095</v>
      </c>
      <c r="B16" s="30"/>
      <c r="C16" s="30"/>
      <c r="D16" s="107">
        <v>52</v>
      </c>
      <c r="E16" s="30"/>
      <c r="F16" s="30"/>
      <c r="G16" s="30"/>
      <c r="H16" s="107">
        <v>45</v>
      </c>
      <c r="I16" s="30"/>
      <c r="J16" s="30"/>
      <c r="K16" s="30"/>
      <c r="L16" s="30"/>
      <c r="M16" s="107">
        <v>95</v>
      </c>
    </row>
    <row r="17" spans="1:13" x14ac:dyDescent="0.3">
      <c r="A17" s="103" t="s">
        <v>1094</v>
      </c>
      <c r="B17" s="30"/>
      <c r="C17" s="107">
        <v>65</v>
      </c>
      <c r="D17" s="107">
        <v>160</v>
      </c>
      <c r="E17" s="107">
        <v>23</v>
      </c>
      <c r="F17" s="30"/>
      <c r="G17" s="30"/>
      <c r="H17" s="107">
        <v>44</v>
      </c>
      <c r="I17" s="30"/>
      <c r="J17" s="107">
        <v>98</v>
      </c>
      <c r="K17" s="30"/>
      <c r="L17" s="30"/>
      <c r="M17" s="107">
        <v>251</v>
      </c>
    </row>
    <row r="18" spans="1:13" x14ac:dyDescent="0.3">
      <c r="A18" s="103" t="s">
        <v>1093</v>
      </c>
      <c r="B18" s="30"/>
      <c r="C18" s="107">
        <v>69</v>
      </c>
      <c r="D18" s="107">
        <v>76</v>
      </c>
      <c r="E18" s="107">
        <v>27</v>
      </c>
      <c r="F18" s="30"/>
      <c r="G18" s="30"/>
      <c r="H18" s="30"/>
      <c r="I18" s="30"/>
      <c r="J18" s="30"/>
      <c r="K18" s="30"/>
      <c r="L18" s="30"/>
      <c r="M18" s="107">
        <v>106</v>
      </c>
    </row>
    <row r="19" spans="1:13" x14ac:dyDescent="0.3">
      <c r="A19" s="103" t="s">
        <v>1092</v>
      </c>
      <c r="B19" s="30"/>
      <c r="C19" s="107">
        <v>156</v>
      </c>
      <c r="D19" s="107">
        <v>179</v>
      </c>
      <c r="E19" s="107">
        <v>218</v>
      </c>
      <c r="F19" s="30"/>
      <c r="G19" s="107">
        <v>27</v>
      </c>
      <c r="H19" s="107">
        <v>82</v>
      </c>
      <c r="I19" s="107">
        <v>63</v>
      </c>
      <c r="J19" s="30"/>
      <c r="K19" s="30"/>
      <c r="L19" s="30"/>
      <c r="M19" s="107">
        <v>495</v>
      </c>
    </row>
    <row r="20" spans="1:13" x14ac:dyDescent="0.3">
      <c r="A20" s="103" t="s">
        <v>1091</v>
      </c>
      <c r="B20" s="30"/>
      <c r="C20" s="107">
        <v>110</v>
      </c>
      <c r="D20" s="107">
        <v>70</v>
      </c>
      <c r="E20" s="107">
        <v>212</v>
      </c>
      <c r="F20" s="30"/>
      <c r="G20" s="107">
        <v>59</v>
      </c>
      <c r="H20" s="107">
        <v>34</v>
      </c>
      <c r="I20" s="107">
        <v>117</v>
      </c>
      <c r="J20" s="107">
        <v>124</v>
      </c>
      <c r="K20" s="30"/>
      <c r="L20" s="30"/>
      <c r="M20" s="107">
        <v>533</v>
      </c>
    </row>
    <row r="21" spans="1:13" x14ac:dyDescent="0.3">
      <c r="A21" s="103" t="s">
        <v>1090</v>
      </c>
      <c r="B21" s="30"/>
      <c r="C21" s="107">
        <v>54</v>
      </c>
      <c r="D21" s="107">
        <v>117</v>
      </c>
      <c r="E21" s="107">
        <v>125</v>
      </c>
      <c r="F21" s="30"/>
      <c r="G21" s="107">
        <v>42</v>
      </c>
      <c r="H21" s="30"/>
      <c r="I21" s="107">
        <v>293</v>
      </c>
      <c r="J21" s="30"/>
      <c r="K21" s="30"/>
      <c r="L21" s="30"/>
      <c r="M21" s="107">
        <v>447</v>
      </c>
    </row>
    <row r="22" spans="1:13" x14ac:dyDescent="0.3">
      <c r="A22" s="103" t="s">
        <v>1089</v>
      </c>
      <c r="B22" s="30"/>
      <c r="C22" s="107">
        <v>169</v>
      </c>
      <c r="D22" s="107">
        <v>262</v>
      </c>
      <c r="E22" s="107">
        <v>123</v>
      </c>
      <c r="F22" s="30"/>
      <c r="G22" s="107">
        <v>74</v>
      </c>
      <c r="H22" s="107">
        <v>126</v>
      </c>
      <c r="I22" s="30"/>
      <c r="J22" s="30"/>
      <c r="K22" s="30"/>
      <c r="L22" s="30"/>
      <c r="M22" s="107">
        <v>516</v>
      </c>
    </row>
    <row r="23" spans="1:13" x14ac:dyDescent="0.3">
      <c r="A23" s="103" t="s">
        <v>1088</v>
      </c>
      <c r="B23" s="30"/>
      <c r="C23" s="107">
        <v>425</v>
      </c>
      <c r="D23" s="107">
        <v>829</v>
      </c>
      <c r="E23" s="107">
        <v>51</v>
      </c>
      <c r="F23" s="30"/>
      <c r="G23" s="107">
        <v>49</v>
      </c>
      <c r="H23" s="107">
        <v>29</v>
      </c>
      <c r="I23" s="30"/>
      <c r="J23" s="107">
        <v>280</v>
      </c>
      <c r="K23" s="30"/>
      <c r="L23" s="30"/>
      <c r="M23" s="107">
        <v>1050</v>
      </c>
    </row>
    <row r="24" spans="1:13" x14ac:dyDescent="0.3">
      <c r="A24" s="103" t="s">
        <v>1087</v>
      </c>
      <c r="B24" s="30"/>
      <c r="C24" s="107">
        <v>266</v>
      </c>
      <c r="D24" s="107">
        <v>54</v>
      </c>
      <c r="E24" s="30"/>
      <c r="F24" s="30"/>
      <c r="G24" s="30"/>
      <c r="H24" s="30"/>
      <c r="I24" s="30"/>
      <c r="J24" s="30"/>
      <c r="K24" s="30"/>
      <c r="L24" s="30"/>
      <c r="M24" s="107">
        <v>285</v>
      </c>
    </row>
    <row r="25" spans="1:13" x14ac:dyDescent="0.3">
      <c r="A25" s="103" t="s">
        <v>1086</v>
      </c>
      <c r="B25" s="30"/>
      <c r="C25" s="30"/>
      <c r="D25" s="30"/>
      <c r="E25" s="30"/>
      <c r="F25" s="107">
        <v>24463</v>
      </c>
      <c r="G25" s="30"/>
      <c r="H25" s="30"/>
      <c r="I25" s="30"/>
      <c r="J25" s="30"/>
      <c r="K25" s="30"/>
      <c r="L25" s="30"/>
      <c r="M25" s="107">
        <v>24463</v>
      </c>
    </row>
    <row r="26" spans="1:13" x14ac:dyDescent="0.3">
      <c r="A26" s="103" t="s">
        <v>1085</v>
      </c>
      <c r="B26" s="30"/>
      <c r="C26" s="107">
        <v>52</v>
      </c>
      <c r="D26" s="107">
        <v>24</v>
      </c>
      <c r="E26" s="107">
        <v>22</v>
      </c>
      <c r="F26" s="30"/>
      <c r="G26" s="30"/>
      <c r="H26" s="30"/>
      <c r="I26" s="30"/>
      <c r="J26" s="30"/>
      <c r="K26" s="30"/>
      <c r="L26" s="30"/>
      <c r="M26" s="107">
        <v>52</v>
      </c>
    </row>
    <row r="27" spans="1:13" x14ac:dyDescent="0.3">
      <c r="A27" s="103" t="s">
        <v>1084</v>
      </c>
      <c r="B27" s="30"/>
      <c r="C27" s="30"/>
      <c r="D27" s="30"/>
      <c r="E27" s="107">
        <v>778</v>
      </c>
      <c r="F27" s="30"/>
      <c r="G27" s="107">
        <v>43</v>
      </c>
      <c r="H27" s="30"/>
      <c r="I27" s="107">
        <v>594</v>
      </c>
      <c r="J27" s="30"/>
      <c r="K27" s="30"/>
      <c r="L27" s="30"/>
      <c r="M27" s="107">
        <v>943</v>
      </c>
    </row>
    <row r="28" spans="1:13" x14ac:dyDescent="0.3">
      <c r="A28" s="103" t="s">
        <v>1083</v>
      </c>
      <c r="B28" s="30"/>
      <c r="C28" s="30"/>
      <c r="D28" s="107">
        <v>110</v>
      </c>
      <c r="E28" s="107">
        <v>217</v>
      </c>
      <c r="F28" s="30"/>
      <c r="G28" s="107">
        <v>189</v>
      </c>
      <c r="H28" s="30"/>
      <c r="I28" s="107">
        <v>107</v>
      </c>
      <c r="J28" s="30"/>
      <c r="K28" s="30"/>
      <c r="L28" s="30"/>
      <c r="M28" s="107">
        <v>245</v>
      </c>
    </row>
    <row r="29" spans="1:13" x14ac:dyDescent="0.3">
      <c r="A29" s="103" t="s">
        <v>1082</v>
      </c>
      <c r="B29" s="30"/>
      <c r="C29" s="107">
        <v>47</v>
      </c>
      <c r="D29" s="107">
        <v>111</v>
      </c>
      <c r="E29" s="107">
        <v>29</v>
      </c>
      <c r="F29" s="30"/>
      <c r="G29" s="30"/>
      <c r="H29" s="107">
        <v>39</v>
      </c>
      <c r="I29" s="30"/>
      <c r="J29" s="107">
        <v>65</v>
      </c>
      <c r="K29" s="30"/>
      <c r="L29" s="30"/>
      <c r="M29" s="107">
        <v>195</v>
      </c>
    </row>
    <row r="30" spans="1:13" x14ac:dyDescent="0.3">
      <c r="A30" s="103" t="s">
        <v>1081</v>
      </c>
      <c r="B30" s="30"/>
      <c r="C30" s="30"/>
      <c r="D30" s="30"/>
      <c r="E30" s="107">
        <v>130</v>
      </c>
      <c r="F30" s="30"/>
      <c r="G30" s="107">
        <v>67</v>
      </c>
      <c r="H30" s="30"/>
      <c r="I30" s="107">
        <v>221</v>
      </c>
      <c r="J30" s="30"/>
      <c r="K30" s="30"/>
      <c r="L30" s="30"/>
      <c r="M30" s="107">
        <v>228</v>
      </c>
    </row>
    <row r="31" spans="1:13" x14ac:dyDescent="0.3">
      <c r="A31" s="103" t="s">
        <v>1080</v>
      </c>
      <c r="B31" s="30"/>
      <c r="C31" s="107">
        <v>147</v>
      </c>
      <c r="D31" s="107">
        <v>63</v>
      </c>
      <c r="E31" s="107">
        <v>1145</v>
      </c>
      <c r="F31" s="30"/>
      <c r="G31" s="107">
        <v>406</v>
      </c>
      <c r="H31" s="107">
        <v>53</v>
      </c>
      <c r="I31" s="107">
        <v>1736</v>
      </c>
      <c r="J31" s="30"/>
      <c r="K31" s="30"/>
      <c r="L31" s="30"/>
      <c r="M31" s="107">
        <v>2013</v>
      </c>
    </row>
    <row r="32" spans="1:13" x14ac:dyDescent="0.3">
      <c r="A32" s="103" t="s">
        <v>1079</v>
      </c>
      <c r="B32" s="30"/>
      <c r="C32" s="30"/>
      <c r="D32" s="30"/>
      <c r="E32" s="107">
        <v>25</v>
      </c>
      <c r="F32" s="30"/>
      <c r="G32" s="30"/>
      <c r="H32" s="30"/>
      <c r="I32" s="30"/>
      <c r="J32" s="30"/>
      <c r="K32" s="30"/>
      <c r="L32" s="30"/>
      <c r="M32" s="107">
        <v>25</v>
      </c>
    </row>
    <row r="33" spans="1:13" x14ac:dyDescent="0.3">
      <c r="A33" s="103" t="s">
        <v>1078</v>
      </c>
      <c r="B33" s="30"/>
      <c r="C33" s="107">
        <v>68</v>
      </c>
      <c r="D33" s="30"/>
      <c r="E33" s="107">
        <v>199</v>
      </c>
      <c r="F33" s="30"/>
      <c r="G33" s="107">
        <v>81</v>
      </c>
      <c r="H33" s="30"/>
      <c r="I33" s="107">
        <v>302</v>
      </c>
      <c r="J33" s="30"/>
      <c r="K33" s="30"/>
      <c r="L33" s="30"/>
      <c r="M33" s="107">
        <v>398</v>
      </c>
    </row>
    <row r="34" spans="1:13" x14ac:dyDescent="0.3">
      <c r="A34" s="103" t="s">
        <v>1077</v>
      </c>
      <c r="B34" s="30"/>
      <c r="C34" s="107">
        <v>122</v>
      </c>
      <c r="D34" s="107">
        <v>121</v>
      </c>
      <c r="E34" s="30"/>
      <c r="F34" s="30"/>
      <c r="G34" s="30"/>
      <c r="H34" s="30"/>
      <c r="I34" s="30"/>
      <c r="J34" s="107">
        <v>79</v>
      </c>
      <c r="K34" s="30"/>
      <c r="L34" s="30"/>
      <c r="M34" s="107">
        <v>124</v>
      </c>
    </row>
    <row r="35" spans="1:13" x14ac:dyDescent="0.3">
      <c r="A35" s="103" t="s">
        <v>1076</v>
      </c>
      <c r="B35" s="30"/>
      <c r="C35" s="107">
        <v>67</v>
      </c>
      <c r="D35" s="107">
        <v>67</v>
      </c>
      <c r="E35" s="107">
        <v>31</v>
      </c>
      <c r="F35" s="30"/>
      <c r="G35" s="30"/>
      <c r="H35" s="107">
        <v>43</v>
      </c>
      <c r="I35" s="30"/>
      <c r="J35" s="30"/>
      <c r="K35" s="30"/>
      <c r="L35" s="30"/>
      <c r="M35" s="107">
        <v>150</v>
      </c>
    </row>
    <row r="36" spans="1:13" x14ac:dyDescent="0.3">
      <c r="A36" s="103" t="s">
        <v>1075</v>
      </c>
      <c r="B36" s="30"/>
      <c r="C36" s="107">
        <v>21</v>
      </c>
      <c r="D36" s="107">
        <v>140</v>
      </c>
      <c r="E36" s="107">
        <v>111</v>
      </c>
      <c r="F36" s="30"/>
      <c r="G36" s="30"/>
      <c r="H36" s="107">
        <v>53</v>
      </c>
      <c r="I36" s="30"/>
      <c r="J36" s="30"/>
      <c r="K36" s="30"/>
      <c r="L36" s="30"/>
      <c r="M36" s="107">
        <v>226</v>
      </c>
    </row>
    <row r="37" spans="1:13" x14ac:dyDescent="0.3">
      <c r="A37" s="103" t="s">
        <v>1074</v>
      </c>
      <c r="B37" s="30"/>
      <c r="C37" s="107">
        <v>198</v>
      </c>
      <c r="D37" s="107">
        <v>208</v>
      </c>
      <c r="E37" s="107">
        <v>168</v>
      </c>
      <c r="F37" s="30"/>
      <c r="G37" s="107">
        <v>135</v>
      </c>
      <c r="H37" s="107">
        <v>308</v>
      </c>
      <c r="I37" s="107">
        <v>65</v>
      </c>
      <c r="J37" s="30"/>
      <c r="K37" s="30"/>
      <c r="L37" s="30"/>
      <c r="M37" s="107">
        <v>689</v>
      </c>
    </row>
    <row r="38" spans="1:13" x14ac:dyDescent="0.3">
      <c r="A38" s="103" t="s">
        <v>1073</v>
      </c>
      <c r="B38" s="30"/>
      <c r="C38" s="30"/>
      <c r="D38" s="30"/>
      <c r="E38" s="30"/>
      <c r="F38" s="30"/>
      <c r="G38" s="30"/>
      <c r="H38" s="30"/>
      <c r="I38" s="30"/>
      <c r="J38" s="107">
        <v>179</v>
      </c>
      <c r="K38" s="30"/>
      <c r="L38" s="30"/>
      <c r="M38" s="107">
        <v>179</v>
      </c>
    </row>
    <row r="39" spans="1:13" x14ac:dyDescent="0.3">
      <c r="A39" s="103" t="s">
        <v>1072</v>
      </c>
      <c r="B39" s="30"/>
      <c r="C39" s="107">
        <v>103</v>
      </c>
      <c r="D39" s="107">
        <v>161</v>
      </c>
      <c r="E39" s="107">
        <v>75</v>
      </c>
      <c r="F39" s="30"/>
      <c r="G39" s="107">
        <v>79</v>
      </c>
      <c r="H39" s="107">
        <v>132</v>
      </c>
      <c r="I39" s="30"/>
      <c r="J39" s="30"/>
      <c r="K39" s="30"/>
      <c r="L39" s="30"/>
      <c r="M39" s="107">
        <v>320</v>
      </c>
    </row>
    <row r="40" spans="1:13" x14ac:dyDescent="0.3">
      <c r="A40" s="103" t="s">
        <v>1071</v>
      </c>
      <c r="B40" s="30"/>
      <c r="C40" s="107">
        <v>316</v>
      </c>
      <c r="D40" s="107">
        <v>435</v>
      </c>
      <c r="E40" s="107">
        <v>34</v>
      </c>
      <c r="F40" s="30"/>
      <c r="G40" s="107">
        <v>73</v>
      </c>
      <c r="H40" s="107">
        <v>202</v>
      </c>
      <c r="I40" s="107">
        <v>35</v>
      </c>
      <c r="J40" s="30"/>
      <c r="K40" s="30"/>
      <c r="L40" s="30"/>
      <c r="M40" s="107">
        <v>656</v>
      </c>
    </row>
    <row r="41" spans="1:13" x14ac:dyDescent="0.3">
      <c r="A41" s="103" t="s">
        <v>1070</v>
      </c>
      <c r="B41" s="30"/>
      <c r="C41" s="107">
        <v>100</v>
      </c>
      <c r="D41" s="107">
        <v>127</v>
      </c>
      <c r="E41" s="107">
        <v>73</v>
      </c>
      <c r="F41" s="30"/>
      <c r="G41" s="107">
        <v>66</v>
      </c>
      <c r="H41" s="107">
        <v>108</v>
      </c>
      <c r="I41" s="107">
        <v>43</v>
      </c>
      <c r="J41" s="30"/>
      <c r="K41" s="30"/>
      <c r="L41" s="30"/>
      <c r="M41" s="107">
        <v>326</v>
      </c>
    </row>
    <row r="42" spans="1:13" x14ac:dyDescent="0.3">
      <c r="A42" s="103" t="s">
        <v>1069</v>
      </c>
      <c r="B42" s="30"/>
      <c r="C42" s="30"/>
      <c r="D42" s="30"/>
      <c r="E42" s="107">
        <v>149</v>
      </c>
      <c r="F42" s="30"/>
      <c r="G42" s="107">
        <v>113</v>
      </c>
      <c r="H42" s="107">
        <v>39</v>
      </c>
      <c r="I42" s="30"/>
      <c r="J42" s="30"/>
      <c r="K42" s="30"/>
      <c r="L42" s="30"/>
      <c r="M42" s="107">
        <v>273</v>
      </c>
    </row>
    <row r="43" spans="1:13" x14ac:dyDescent="0.3">
      <c r="A43" s="103" t="s">
        <v>1068</v>
      </c>
      <c r="B43" s="30"/>
      <c r="C43" s="107">
        <v>330</v>
      </c>
      <c r="D43" s="107">
        <v>343</v>
      </c>
      <c r="E43" s="107">
        <v>246</v>
      </c>
      <c r="F43" s="30"/>
      <c r="G43" s="107">
        <v>171</v>
      </c>
      <c r="H43" s="107">
        <v>135</v>
      </c>
      <c r="I43" s="107">
        <v>229</v>
      </c>
      <c r="J43" s="107">
        <v>270</v>
      </c>
      <c r="K43" s="30"/>
      <c r="L43" s="30"/>
      <c r="M43" s="107">
        <v>1133</v>
      </c>
    </row>
    <row r="44" spans="1:13" x14ac:dyDescent="0.3">
      <c r="A44" s="103" t="s">
        <v>1067</v>
      </c>
      <c r="B44" s="30"/>
      <c r="C44" s="107">
        <v>54</v>
      </c>
      <c r="D44" s="107">
        <v>80</v>
      </c>
      <c r="E44" s="30"/>
      <c r="F44" s="30"/>
      <c r="G44" s="107">
        <v>22</v>
      </c>
      <c r="H44" s="107">
        <v>32</v>
      </c>
      <c r="I44" s="30"/>
      <c r="J44" s="30"/>
      <c r="K44" s="30"/>
      <c r="L44" s="30"/>
      <c r="M44" s="107">
        <v>126</v>
      </c>
    </row>
    <row r="45" spans="1:13" x14ac:dyDescent="0.3">
      <c r="A45" s="103" t="s">
        <v>1066</v>
      </c>
      <c r="B45" s="30"/>
      <c r="C45" s="30"/>
      <c r="D45" s="107">
        <v>56</v>
      </c>
      <c r="E45" s="107">
        <v>26</v>
      </c>
      <c r="F45" s="30"/>
      <c r="G45" s="107">
        <v>29</v>
      </c>
      <c r="H45" s="30"/>
      <c r="I45" s="30"/>
      <c r="J45" s="30"/>
      <c r="K45" s="30"/>
      <c r="L45" s="30"/>
      <c r="M45" s="107">
        <v>63</v>
      </c>
    </row>
    <row r="46" spans="1:13" x14ac:dyDescent="0.3">
      <c r="A46" s="103" t="s">
        <v>1065</v>
      </c>
      <c r="B46" s="30"/>
      <c r="C46" s="30"/>
      <c r="D46" s="107">
        <v>107</v>
      </c>
      <c r="E46" s="107">
        <v>122</v>
      </c>
      <c r="F46" s="30"/>
      <c r="G46" s="30"/>
      <c r="H46" s="107">
        <v>25</v>
      </c>
      <c r="I46" s="30"/>
      <c r="J46" s="30"/>
      <c r="K46" s="30"/>
      <c r="L46" s="30"/>
      <c r="M46" s="107">
        <v>189</v>
      </c>
    </row>
    <row r="47" spans="1:13" x14ac:dyDescent="0.3">
      <c r="A47" s="103" t="s">
        <v>1064</v>
      </c>
      <c r="B47" s="30"/>
      <c r="C47" s="107">
        <v>139</v>
      </c>
      <c r="D47" s="107">
        <v>37</v>
      </c>
      <c r="E47" s="30"/>
      <c r="F47" s="30"/>
      <c r="G47" s="30"/>
      <c r="H47" s="30"/>
      <c r="I47" s="30"/>
      <c r="J47" s="30"/>
      <c r="K47" s="30"/>
      <c r="L47" s="30"/>
      <c r="M47" s="107">
        <v>159</v>
      </c>
    </row>
    <row r="48" spans="1:13" x14ac:dyDescent="0.3">
      <c r="A48" s="103" t="s">
        <v>1063</v>
      </c>
      <c r="B48" s="30"/>
      <c r="C48" s="107">
        <v>86</v>
      </c>
      <c r="D48" s="107">
        <v>139</v>
      </c>
      <c r="E48" s="30"/>
      <c r="F48" s="30"/>
      <c r="G48" s="30"/>
      <c r="H48" s="30"/>
      <c r="I48" s="30"/>
      <c r="J48" s="107">
        <v>73</v>
      </c>
      <c r="K48" s="30"/>
      <c r="L48" s="30"/>
      <c r="M48" s="107">
        <v>209</v>
      </c>
    </row>
    <row r="49" spans="1:13" x14ac:dyDescent="0.3">
      <c r="A49" s="103" t="s">
        <v>1062</v>
      </c>
      <c r="B49" s="30"/>
      <c r="C49" s="30"/>
      <c r="D49" s="30"/>
      <c r="E49" s="30"/>
      <c r="F49" s="30"/>
      <c r="G49" s="30"/>
      <c r="H49" s="107">
        <v>36</v>
      </c>
      <c r="I49" s="30"/>
      <c r="J49" s="30"/>
      <c r="K49" s="30"/>
      <c r="L49" s="30"/>
      <c r="M49" s="107">
        <v>36</v>
      </c>
    </row>
    <row r="50" spans="1:13" x14ac:dyDescent="0.3">
      <c r="A50" s="103" t="s">
        <v>1061</v>
      </c>
      <c r="B50" s="30"/>
      <c r="C50" s="30"/>
      <c r="D50" s="107">
        <v>62</v>
      </c>
      <c r="E50" s="107">
        <v>1315</v>
      </c>
      <c r="F50" s="30"/>
      <c r="G50" s="107">
        <v>1063</v>
      </c>
      <c r="H50" s="30"/>
      <c r="I50" s="107">
        <v>1270</v>
      </c>
      <c r="J50" s="30"/>
      <c r="K50" s="30"/>
      <c r="L50" s="30"/>
      <c r="M50" s="107">
        <v>2103</v>
      </c>
    </row>
    <row r="51" spans="1:13" x14ac:dyDescent="0.3">
      <c r="A51" s="103" t="s">
        <v>1060</v>
      </c>
      <c r="B51" s="30"/>
      <c r="C51" s="30"/>
      <c r="D51" s="107">
        <v>59</v>
      </c>
      <c r="E51" s="30"/>
      <c r="F51" s="30"/>
      <c r="G51" s="30"/>
      <c r="H51" s="107">
        <v>70</v>
      </c>
      <c r="I51" s="30"/>
      <c r="J51" s="30"/>
      <c r="K51" s="30"/>
      <c r="L51" s="30"/>
      <c r="M51" s="107">
        <v>123</v>
      </c>
    </row>
    <row r="52" spans="1:13" x14ac:dyDescent="0.3">
      <c r="A52" s="103" t="s">
        <v>1059</v>
      </c>
      <c r="B52" s="30"/>
      <c r="C52" s="107">
        <v>28</v>
      </c>
      <c r="D52" s="30"/>
      <c r="E52" s="30"/>
      <c r="F52" s="30"/>
      <c r="G52" s="30"/>
      <c r="H52" s="30"/>
      <c r="I52" s="30"/>
      <c r="J52" s="30"/>
      <c r="K52" s="30"/>
      <c r="L52" s="30"/>
      <c r="M52" s="107">
        <v>28</v>
      </c>
    </row>
    <row r="53" spans="1:13" x14ac:dyDescent="0.3">
      <c r="A53" s="103" t="s">
        <v>1058</v>
      </c>
      <c r="B53" s="30"/>
      <c r="C53" s="30"/>
      <c r="D53" s="107">
        <v>20</v>
      </c>
      <c r="E53" s="30"/>
      <c r="F53" s="30"/>
      <c r="G53" s="30"/>
      <c r="H53" s="30"/>
      <c r="I53" s="30"/>
      <c r="J53" s="30"/>
      <c r="K53" s="30"/>
      <c r="L53" s="30"/>
      <c r="M53" s="107">
        <v>20</v>
      </c>
    </row>
    <row r="54" spans="1:13" x14ac:dyDescent="0.3">
      <c r="A54" s="103" t="s">
        <v>1057</v>
      </c>
      <c r="B54" s="30"/>
      <c r="C54" s="30"/>
      <c r="D54" s="107">
        <v>137</v>
      </c>
      <c r="E54" s="30"/>
      <c r="F54" s="30"/>
      <c r="G54" s="30"/>
      <c r="H54" s="107">
        <v>148</v>
      </c>
      <c r="I54" s="30"/>
      <c r="J54" s="30"/>
      <c r="K54" s="30"/>
      <c r="L54" s="30"/>
      <c r="M54" s="107">
        <v>256</v>
      </c>
    </row>
    <row r="55" spans="1:13" x14ac:dyDescent="0.3">
      <c r="A55" s="103" t="s">
        <v>1056</v>
      </c>
      <c r="B55" s="30"/>
      <c r="C55" s="30"/>
      <c r="D55" s="30"/>
      <c r="E55" s="30"/>
      <c r="F55" s="30"/>
      <c r="G55" s="30"/>
      <c r="H55" s="107">
        <v>33</v>
      </c>
      <c r="I55" s="30"/>
      <c r="J55" s="30"/>
      <c r="K55" s="30"/>
      <c r="L55" s="30"/>
      <c r="M55" s="107">
        <v>33</v>
      </c>
    </row>
    <row r="56" spans="1:13" x14ac:dyDescent="0.3">
      <c r="A56" s="103" t="s">
        <v>1055</v>
      </c>
      <c r="B56" s="30"/>
      <c r="C56" s="107">
        <v>121</v>
      </c>
      <c r="D56" s="107">
        <v>36</v>
      </c>
      <c r="E56" s="30"/>
      <c r="F56" s="30"/>
      <c r="G56" s="30"/>
      <c r="H56" s="30"/>
      <c r="I56" s="30"/>
      <c r="J56" s="30"/>
      <c r="K56" s="30"/>
      <c r="L56" s="30"/>
      <c r="M56" s="107">
        <v>123</v>
      </c>
    </row>
    <row r="57" spans="1:13" x14ac:dyDescent="0.3">
      <c r="A57" s="103" t="s">
        <v>1054</v>
      </c>
      <c r="B57" s="30"/>
      <c r="C57" s="107">
        <v>102</v>
      </c>
      <c r="D57" s="107">
        <v>51</v>
      </c>
      <c r="E57" s="107">
        <v>48</v>
      </c>
      <c r="F57" s="30"/>
      <c r="G57" s="30"/>
      <c r="H57" s="30"/>
      <c r="I57" s="30"/>
      <c r="J57" s="30"/>
      <c r="K57" s="30"/>
      <c r="L57" s="30"/>
      <c r="M57" s="107">
        <v>125</v>
      </c>
    </row>
    <row r="58" spans="1:13" x14ac:dyDescent="0.3">
      <c r="A58" s="103" t="s">
        <v>1053</v>
      </c>
      <c r="B58" s="30"/>
      <c r="C58" s="30"/>
      <c r="D58" s="30"/>
      <c r="E58" s="30"/>
      <c r="F58" s="107">
        <v>28176</v>
      </c>
      <c r="G58" s="30"/>
      <c r="H58" s="30"/>
      <c r="I58" s="30"/>
      <c r="J58" s="30"/>
      <c r="K58" s="30"/>
      <c r="L58" s="30"/>
      <c r="M58" s="107">
        <v>28176</v>
      </c>
    </row>
    <row r="59" spans="1:13" x14ac:dyDescent="0.3">
      <c r="A59" s="103" t="s">
        <v>1052</v>
      </c>
      <c r="B59" s="30"/>
      <c r="C59" s="30"/>
      <c r="D59" s="30"/>
      <c r="E59" s="30"/>
      <c r="F59" s="30"/>
      <c r="G59" s="30"/>
      <c r="H59" s="107">
        <v>37</v>
      </c>
      <c r="I59" s="30"/>
      <c r="J59" s="30"/>
      <c r="K59" s="30"/>
      <c r="L59" s="30"/>
      <c r="M59" s="107">
        <v>37</v>
      </c>
    </row>
    <row r="60" spans="1:13" x14ac:dyDescent="0.3">
      <c r="A60" s="103" t="s">
        <v>1051</v>
      </c>
      <c r="B60" s="30"/>
      <c r="C60" s="30"/>
      <c r="D60" s="107">
        <v>175</v>
      </c>
      <c r="E60" s="30"/>
      <c r="F60" s="30"/>
      <c r="G60" s="30"/>
      <c r="H60" s="107">
        <v>48</v>
      </c>
      <c r="I60" s="30"/>
      <c r="J60" s="30"/>
      <c r="K60" s="30"/>
      <c r="L60" s="30"/>
      <c r="M60" s="107">
        <v>221</v>
      </c>
    </row>
    <row r="61" spans="1:13" x14ac:dyDescent="0.3">
      <c r="A61" s="103" t="s">
        <v>1050</v>
      </c>
      <c r="B61" s="30"/>
      <c r="C61" s="107">
        <v>102</v>
      </c>
      <c r="D61" s="30"/>
      <c r="E61" s="30"/>
      <c r="F61" s="30"/>
      <c r="G61" s="30"/>
      <c r="H61" s="30"/>
      <c r="I61" s="30"/>
      <c r="J61" s="30"/>
      <c r="K61" s="30"/>
      <c r="L61" s="30"/>
      <c r="M61" s="107">
        <v>102</v>
      </c>
    </row>
    <row r="62" spans="1:13" x14ac:dyDescent="0.3">
      <c r="A62" s="103" t="s">
        <v>1049</v>
      </c>
      <c r="B62" s="30"/>
      <c r="C62" s="107">
        <v>78</v>
      </c>
      <c r="D62" s="30"/>
      <c r="E62" s="107">
        <v>205</v>
      </c>
      <c r="F62" s="30"/>
      <c r="G62" s="107">
        <v>94</v>
      </c>
      <c r="H62" s="107">
        <v>31</v>
      </c>
      <c r="I62" s="107">
        <v>293</v>
      </c>
      <c r="J62" s="30"/>
      <c r="K62" s="30"/>
      <c r="L62" s="30"/>
      <c r="M62" s="107">
        <v>416</v>
      </c>
    </row>
    <row r="63" spans="1:13" x14ac:dyDescent="0.3">
      <c r="A63" s="103" t="s">
        <v>1048</v>
      </c>
      <c r="B63" s="30"/>
      <c r="C63" s="30"/>
      <c r="D63" s="30"/>
      <c r="E63" s="107">
        <v>87</v>
      </c>
      <c r="F63" s="30"/>
      <c r="G63" s="30"/>
      <c r="H63" s="30"/>
      <c r="I63" s="30"/>
      <c r="J63" s="30"/>
      <c r="K63" s="30"/>
      <c r="L63" s="30"/>
      <c r="M63" s="107">
        <v>87</v>
      </c>
    </row>
    <row r="64" spans="1:13" x14ac:dyDescent="0.3">
      <c r="A64" s="103" t="s">
        <v>1047</v>
      </c>
      <c r="B64" s="30"/>
      <c r="C64" s="107">
        <v>45</v>
      </c>
      <c r="D64" s="30"/>
      <c r="E64" s="107">
        <v>25</v>
      </c>
      <c r="F64" s="30"/>
      <c r="G64" s="30"/>
      <c r="H64" s="30"/>
      <c r="I64" s="30"/>
      <c r="J64" s="30"/>
      <c r="K64" s="30"/>
      <c r="L64" s="30"/>
      <c r="M64" s="107">
        <v>45</v>
      </c>
    </row>
    <row r="65" spans="1:13" x14ac:dyDescent="0.3">
      <c r="A65" s="103" t="s">
        <v>1046</v>
      </c>
      <c r="B65" s="30"/>
      <c r="C65" s="107">
        <v>46</v>
      </c>
      <c r="D65" s="107">
        <v>45</v>
      </c>
      <c r="E65" s="30"/>
      <c r="F65" s="30"/>
      <c r="G65" s="30"/>
      <c r="H65" s="30"/>
      <c r="I65" s="30"/>
      <c r="J65" s="30"/>
      <c r="K65" s="30"/>
      <c r="L65" s="30"/>
      <c r="M65" s="107">
        <v>82</v>
      </c>
    </row>
    <row r="66" spans="1:13" x14ac:dyDescent="0.3">
      <c r="A66" s="103" t="s">
        <v>1045</v>
      </c>
      <c r="B66" s="30"/>
      <c r="C66" s="107">
        <v>81</v>
      </c>
      <c r="D66" s="30"/>
      <c r="E66" s="107">
        <v>134</v>
      </c>
      <c r="F66" s="30"/>
      <c r="G66" s="30"/>
      <c r="H66" s="30"/>
      <c r="I66" s="107">
        <v>25</v>
      </c>
      <c r="J66" s="30"/>
      <c r="K66" s="30"/>
      <c r="L66" s="30"/>
      <c r="M66" s="107">
        <v>168</v>
      </c>
    </row>
    <row r="67" spans="1:13" x14ac:dyDescent="0.3">
      <c r="A67" s="103" t="s">
        <v>1044</v>
      </c>
      <c r="B67" s="30"/>
      <c r="C67" s="30"/>
      <c r="D67" s="30"/>
      <c r="E67" s="107">
        <v>35</v>
      </c>
      <c r="F67" s="30"/>
      <c r="G67" s="30"/>
      <c r="H67" s="30"/>
      <c r="I67" s="30"/>
      <c r="J67" s="30"/>
      <c r="K67" s="30"/>
      <c r="L67" s="30"/>
      <c r="M67" s="107">
        <v>35</v>
      </c>
    </row>
    <row r="68" spans="1:13" x14ac:dyDescent="0.3">
      <c r="A68" s="103" t="s">
        <v>1043</v>
      </c>
      <c r="B68" s="30"/>
      <c r="C68" s="107">
        <v>71</v>
      </c>
      <c r="D68" s="30"/>
      <c r="E68" s="107">
        <v>44</v>
      </c>
      <c r="F68" s="30"/>
      <c r="G68" s="30"/>
      <c r="H68" s="30"/>
      <c r="I68" s="30"/>
      <c r="J68" s="30"/>
      <c r="K68" s="30"/>
      <c r="L68" s="30"/>
      <c r="M68" s="107">
        <v>73</v>
      </c>
    </row>
    <row r="69" spans="1:13" x14ac:dyDescent="0.3">
      <c r="A69" s="103" t="s">
        <v>1042</v>
      </c>
      <c r="B69" s="30"/>
      <c r="C69" s="30"/>
      <c r="D69" s="30"/>
      <c r="E69" s="107">
        <v>108</v>
      </c>
      <c r="F69" s="30"/>
      <c r="G69" s="30"/>
      <c r="H69" s="30"/>
      <c r="I69" s="30"/>
      <c r="J69" s="107">
        <v>147</v>
      </c>
      <c r="K69" s="30"/>
      <c r="L69" s="30"/>
      <c r="M69" s="107">
        <v>206</v>
      </c>
    </row>
    <row r="70" spans="1:13" x14ac:dyDescent="0.3">
      <c r="A70" s="103" t="s">
        <v>1041</v>
      </c>
      <c r="B70" s="30"/>
      <c r="C70" s="30"/>
      <c r="D70" s="107">
        <v>29</v>
      </c>
      <c r="E70" s="107">
        <v>47</v>
      </c>
      <c r="F70" s="30"/>
      <c r="G70" s="107">
        <v>61</v>
      </c>
      <c r="H70" s="30"/>
      <c r="I70" s="30"/>
      <c r="J70" s="30"/>
      <c r="K70" s="30"/>
      <c r="L70" s="30"/>
      <c r="M70" s="107">
        <v>92</v>
      </c>
    </row>
    <row r="71" spans="1:13" x14ac:dyDescent="0.3">
      <c r="A71" s="103" t="s">
        <v>1040</v>
      </c>
      <c r="B71" s="30"/>
      <c r="C71" s="107">
        <v>222</v>
      </c>
      <c r="D71" s="107">
        <v>266</v>
      </c>
      <c r="E71" s="107">
        <v>32</v>
      </c>
      <c r="F71" s="30"/>
      <c r="G71" s="107">
        <v>30</v>
      </c>
      <c r="H71" s="107">
        <v>186</v>
      </c>
      <c r="I71" s="30"/>
      <c r="J71" s="30"/>
      <c r="K71" s="30"/>
      <c r="L71" s="30"/>
      <c r="M71" s="107">
        <v>497</v>
      </c>
    </row>
    <row r="72" spans="1:13" x14ac:dyDescent="0.3">
      <c r="A72" s="103" t="s">
        <v>1039</v>
      </c>
      <c r="B72" s="30"/>
      <c r="C72" s="107">
        <v>136</v>
      </c>
      <c r="D72" s="107">
        <v>166</v>
      </c>
      <c r="E72" s="30"/>
      <c r="F72" s="30"/>
      <c r="G72" s="30"/>
      <c r="H72" s="107">
        <v>45</v>
      </c>
      <c r="I72" s="30"/>
      <c r="J72" s="30"/>
      <c r="K72" s="30"/>
      <c r="L72" s="30"/>
      <c r="M72" s="107">
        <v>219</v>
      </c>
    </row>
    <row r="73" spans="1:13" x14ac:dyDescent="0.3">
      <c r="A73" s="103" t="s">
        <v>1038</v>
      </c>
      <c r="B73" s="30"/>
      <c r="C73" s="107">
        <v>378</v>
      </c>
      <c r="D73" s="107">
        <v>448</v>
      </c>
      <c r="E73" s="107">
        <v>107</v>
      </c>
      <c r="F73" s="30"/>
      <c r="G73" s="107">
        <v>121</v>
      </c>
      <c r="H73" s="107">
        <v>70</v>
      </c>
      <c r="I73" s="30"/>
      <c r="J73" s="107">
        <v>495</v>
      </c>
      <c r="K73" s="30"/>
      <c r="L73" s="30"/>
      <c r="M73" s="107">
        <v>937</v>
      </c>
    </row>
    <row r="74" spans="1:13" x14ac:dyDescent="0.3">
      <c r="A74" s="103" t="s">
        <v>1037</v>
      </c>
      <c r="B74" s="30"/>
      <c r="C74" s="107">
        <v>165</v>
      </c>
      <c r="D74" s="107">
        <v>23</v>
      </c>
      <c r="E74" s="107">
        <v>212</v>
      </c>
      <c r="F74" s="30"/>
      <c r="G74" s="107">
        <v>106</v>
      </c>
      <c r="H74" s="30"/>
      <c r="I74" s="30"/>
      <c r="J74" s="30"/>
      <c r="K74" s="30"/>
      <c r="L74" s="30"/>
      <c r="M74" s="107">
        <v>407</v>
      </c>
    </row>
    <row r="75" spans="1:13" x14ac:dyDescent="0.3">
      <c r="A75" s="103" t="s">
        <v>1036</v>
      </c>
      <c r="B75" s="30"/>
      <c r="C75" s="30"/>
      <c r="D75" s="107">
        <v>35</v>
      </c>
      <c r="E75" s="30"/>
      <c r="F75" s="30"/>
      <c r="G75" s="30"/>
      <c r="H75" s="30"/>
      <c r="I75" s="30"/>
      <c r="J75" s="30"/>
      <c r="K75" s="30"/>
      <c r="L75" s="30"/>
      <c r="M75" s="107">
        <v>35</v>
      </c>
    </row>
    <row r="76" spans="1:13" x14ac:dyDescent="0.3">
      <c r="A76" s="103" t="s">
        <v>1035</v>
      </c>
      <c r="B76" s="30"/>
      <c r="C76" s="30"/>
      <c r="D76" s="30"/>
      <c r="E76" s="107">
        <v>80</v>
      </c>
      <c r="F76" s="30"/>
      <c r="G76" s="107">
        <v>28</v>
      </c>
      <c r="H76" s="30"/>
      <c r="I76" s="107">
        <v>115</v>
      </c>
      <c r="J76" s="30"/>
      <c r="K76" s="30"/>
      <c r="L76" s="30"/>
      <c r="M76" s="107">
        <v>149</v>
      </c>
    </row>
    <row r="77" spans="1:13" x14ac:dyDescent="0.3">
      <c r="A77" s="103" t="s">
        <v>1034</v>
      </c>
      <c r="B77" s="30"/>
      <c r="C77" s="107">
        <v>49</v>
      </c>
      <c r="D77" s="107">
        <v>112</v>
      </c>
      <c r="E77" s="107">
        <v>80</v>
      </c>
      <c r="F77" s="30"/>
      <c r="G77" s="107">
        <v>139</v>
      </c>
      <c r="H77" s="30"/>
      <c r="I77" s="30"/>
      <c r="J77" s="30"/>
      <c r="K77" s="30"/>
      <c r="L77" s="30"/>
      <c r="M77" s="107">
        <v>247</v>
      </c>
    </row>
    <row r="78" spans="1:13" x14ac:dyDescent="0.3">
      <c r="A78" s="103" t="s">
        <v>1033</v>
      </c>
      <c r="B78" s="30"/>
      <c r="C78" s="107">
        <v>51</v>
      </c>
      <c r="D78" s="107">
        <v>171</v>
      </c>
      <c r="E78" s="30"/>
      <c r="F78" s="30"/>
      <c r="G78" s="107">
        <v>38</v>
      </c>
      <c r="H78" s="30"/>
      <c r="I78" s="30"/>
      <c r="J78" s="30"/>
      <c r="K78" s="30"/>
      <c r="L78" s="30"/>
      <c r="M78" s="107">
        <v>211</v>
      </c>
    </row>
    <row r="79" spans="1:13" x14ac:dyDescent="0.3">
      <c r="A79" s="103" t="s">
        <v>1032</v>
      </c>
      <c r="B79" s="30"/>
      <c r="C79" s="30"/>
      <c r="D79" s="30"/>
      <c r="E79" s="107">
        <v>262</v>
      </c>
      <c r="F79" s="30"/>
      <c r="G79" s="107">
        <v>107</v>
      </c>
      <c r="H79" s="30"/>
      <c r="I79" s="107">
        <v>389</v>
      </c>
      <c r="J79" s="30"/>
      <c r="K79" s="30"/>
      <c r="L79" s="30"/>
      <c r="M79" s="107">
        <v>389</v>
      </c>
    </row>
    <row r="80" spans="1:13" x14ac:dyDescent="0.3">
      <c r="A80" s="103" t="s">
        <v>1031</v>
      </c>
      <c r="B80" s="30"/>
      <c r="C80" s="30"/>
      <c r="D80" s="30"/>
      <c r="E80" s="30"/>
      <c r="F80" s="30"/>
      <c r="G80" s="30"/>
      <c r="H80" s="107">
        <v>116</v>
      </c>
      <c r="I80" s="30"/>
      <c r="J80" s="30"/>
      <c r="K80" s="30"/>
      <c r="L80" s="30"/>
      <c r="M80" s="107">
        <v>116</v>
      </c>
    </row>
    <row r="81" spans="1:13" x14ac:dyDescent="0.3">
      <c r="A81" s="103" t="s">
        <v>1030</v>
      </c>
      <c r="B81" s="30"/>
      <c r="C81" s="30"/>
      <c r="D81" s="107">
        <v>23</v>
      </c>
      <c r="E81" s="30"/>
      <c r="F81" s="30"/>
      <c r="G81" s="30"/>
      <c r="H81" s="30"/>
      <c r="I81" s="30"/>
      <c r="J81" s="30"/>
      <c r="K81" s="30"/>
      <c r="L81" s="30"/>
      <c r="M81" s="107">
        <v>23</v>
      </c>
    </row>
    <row r="82" spans="1:13" x14ac:dyDescent="0.3">
      <c r="A82" s="103" t="s">
        <v>1029</v>
      </c>
      <c r="B82" s="30"/>
      <c r="C82" s="30"/>
      <c r="D82" s="30"/>
      <c r="E82" s="107">
        <v>108</v>
      </c>
      <c r="F82" s="30"/>
      <c r="G82" s="107">
        <v>87</v>
      </c>
      <c r="H82" s="30"/>
      <c r="I82" s="30"/>
      <c r="J82" s="30"/>
      <c r="K82" s="30"/>
      <c r="L82" s="30"/>
      <c r="M82" s="107">
        <v>129</v>
      </c>
    </row>
    <row r="83" spans="1:13" x14ac:dyDescent="0.3">
      <c r="A83" s="103" t="s">
        <v>1028</v>
      </c>
      <c r="B83" s="30"/>
      <c r="C83" s="30"/>
      <c r="D83" s="30"/>
      <c r="E83" s="107">
        <v>23</v>
      </c>
      <c r="F83" s="30"/>
      <c r="G83" s="107">
        <v>61</v>
      </c>
      <c r="H83" s="30"/>
      <c r="I83" s="30"/>
      <c r="J83" s="30"/>
      <c r="K83" s="30"/>
      <c r="L83" s="30"/>
      <c r="M83" s="107">
        <v>66</v>
      </c>
    </row>
    <row r="84" spans="1:13" x14ac:dyDescent="0.3">
      <c r="A84" s="103" t="s">
        <v>1027</v>
      </c>
      <c r="B84" s="30"/>
      <c r="C84" s="107">
        <v>22</v>
      </c>
      <c r="D84" s="30"/>
      <c r="E84" s="30"/>
      <c r="F84" s="30"/>
      <c r="G84" s="30"/>
      <c r="H84" s="30"/>
      <c r="I84" s="30"/>
      <c r="J84" s="30"/>
      <c r="K84" s="30"/>
      <c r="L84" s="30"/>
      <c r="M84" s="107">
        <v>22</v>
      </c>
    </row>
    <row r="85" spans="1:13" x14ac:dyDescent="0.3">
      <c r="A85" s="103" t="s">
        <v>1026</v>
      </c>
      <c r="B85" s="30"/>
      <c r="C85" s="30"/>
      <c r="D85" s="30"/>
      <c r="E85" s="107">
        <v>63</v>
      </c>
      <c r="F85" s="30"/>
      <c r="G85" s="107">
        <v>36</v>
      </c>
      <c r="H85" s="30"/>
      <c r="I85" s="30"/>
      <c r="J85" s="30"/>
      <c r="K85" s="30"/>
      <c r="L85" s="30"/>
      <c r="M85" s="107">
        <v>79</v>
      </c>
    </row>
    <row r="86" spans="1:13" x14ac:dyDescent="0.3">
      <c r="A86" s="103" t="s">
        <v>1025</v>
      </c>
      <c r="B86" s="30"/>
      <c r="C86" s="30"/>
      <c r="D86" s="30"/>
      <c r="E86" s="107">
        <v>122</v>
      </c>
      <c r="F86" s="30"/>
      <c r="G86" s="107">
        <v>103</v>
      </c>
      <c r="H86" s="30"/>
      <c r="I86" s="107">
        <v>218</v>
      </c>
      <c r="J86" s="30"/>
      <c r="K86" s="30"/>
      <c r="L86" s="30"/>
      <c r="M86" s="107">
        <v>222</v>
      </c>
    </row>
    <row r="87" spans="1:13" x14ac:dyDescent="0.3">
      <c r="A87" s="103" t="s">
        <v>1024</v>
      </c>
      <c r="B87" s="30"/>
      <c r="C87" s="30"/>
      <c r="D87" s="30"/>
      <c r="E87" s="30"/>
      <c r="F87" s="30"/>
      <c r="G87" s="107">
        <v>48</v>
      </c>
      <c r="H87" s="30"/>
      <c r="I87" s="30"/>
      <c r="J87" s="30"/>
      <c r="K87" s="30"/>
      <c r="L87" s="30"/>
      <c r="M87" s="107">
        <v>48</v>
      </c>
    </row>
    <row r="88" spans="1:13" x14ac:dyDescent="0.3">
      <c r="A88" s="103" t="s">
        <v>1023</v>
      </c>
      <c r="B88" s="30"/>
      <c r="C88" s="30"/>
      <c r="D88" s="30"/>
      <c r="E88" s="30"/>
      <c r="F88" s="30"/>
      <c r="G88" s="107">
        <v>46</v>
      </c>
      <c r="H88" s="30"/>
      <c r="I88" s="30"/>
      <c r="J88" s="30"/>
      <c r="K88" s="30"/>
      <c r="L88" s="30"/>
      <c r="M88" s="107">
        <v>46</v>
      </c>
    </row>
    <row r="89" spans="1:13" x14ac:dyDescent="0.3">
      <c r="A89" s="103" t="s">
        <v>1022</v>
      </c>
      <c r="B89" s="30"/>
      <c r="C89" s="107">
        <v>299</v>
      </c>
      <c r="D89" s="30"/>
      <c r="E89" s="107">
        <v>57</v>
      </c>
      <c r="F89" s="30"/>
      <c r="G89" s="107">
        <v>106</v>
      </c>
      <c r="H89" s="30"/>
      <c r="I89" s="107">
        <v>117</v>
      </c>
      <c r="J89" s="30"/>
      <c r="K89" s="30"/>
      <c r="L89" s="30"/>
      <c r="M89" s="107">
        <v>512</v>
      </c>
    </row>
    <row r="90" spans="1:13" x14ac:dyDescent="0.3">
      <c r="A90" s="103" t="s">
        <v>1021</v>
      </c>
      <c r="B90" s="30"/>
      <c r="C90" s="30"/>
      <c r="D90" s="107">
        <v>111</v>
      </c>
      <c r="E90" s="30"/>
      <c r="F90" s="30"/>
      <c r="G90" s="107">
        <v>111</v>
      </c>
      <c r="H90" s="30"/>
      <c r="I90" s="30"/>
      <c r="J90" s="30"/>
      <c r="K90" s="30"/>
      <c r="L90" s="30"/>
      <c r="M90" s="107">
        <v>168</v>
      </c>
    </row>
    <row r="91" spans="1:13" x14ac:dyDescent="0.3">
      <c r="A91" s="103" t="s">
        <v>1020</v>
      </c>
      <c r="B91" s="30"/>
      <c r="C91" s="107">
        <v>131</v>
      </c>
      <c r="D91" s="107">
        <v>152</v>
      </c>
      <c r="E91" s="107">
        <v>231</v>
      </c>
      <c r="F91" s="30"/>
      <c r="G91" s="107">
        <v>91</v>
      </c>
      <c r="H91" s="107">
        <v>56</v>
      </c>
      <c r="I91" s="107">
        <v>459</v>
      </c>
      <c r="J91" s="30"/>
      <c r="K91" s="30"/>
      <c r="L91" s="30"/>
      <c r="M91" s="107">
        <v>636</v>
      </c>
    </row>
    <row r="92" spans="1:13" x14ac:dyDescent="0.3">
      <c r="A92" s="103" t="s">
        <v>1019</v>
      </c>
      <c r="B92" s="30"/>
      <c r="C92" s="30"/>
      <c r="D92" s="30"/>
      <c r="E92" s="30"/>
      <c r="F92" s="30"/>
      <c r="G92" s="30"/>
      <c r="H92" s="107">
        <v>28</v>
      </c>
      <c r="I92" s="30"/>
      <c r="J92" s="30"/>
      <c r="K92" s="30"/>
      <c r="L92" s="30"/>
      <c r="M92" s="107">
        <v>28</v>
      </c>
    </row>
    <row r="93" spans="1:13" x14ac:dyDescent="0.3">
      <c r="A93" s="103" t="s">
        <v>1018</v>
      </c>
      <c r="B93" s="30"/>
      <c r="C93" s="107">
        <v>88</v>
      </c>
      <c r="D93" s="107">
        <v>145</v>
      </c>
      <c r="E93" s="107">
        <v>93</v>
      </c>
      <c r="F93" s="30"/>
      <c r="G93" s="30"/>
      <c r="H93" s="107">
        <v>54</v>
      </c>
      <c r="I93" s="107">
        <v>113</v>
      </c>
      <c r="J93" s="30"/>
      <c r="K93" s="30"/>
      <c r="L93" s="30"/>
      <c r="M93" s="107">
        <v>300</v>
      </c>
    </row>
    <row r="94" spans="1:13" x14ac:dyDescent="0.3">
      <c r="A94" s="103" t="s">
        <v>1017</v>
      </c>
      <c r="B94" s="30"/>
      <c r="C94" s="107">
        <v>29</v>
      </c>
      <c r="D94" s="30"/>
      <c r="E94" s="30"/>
      <c r="F94" s="30"/>
      <c r="G94" s="30"/>
      <c r="H94" s="30"/>
      <c r="I94" s="30"/>
      <c r="J94" s="30"/>
      <c r="K94" s="30"/>
      <c r="L94" s="30"/>
      <c r="M94" s="107">
        <v>29</v>
      </c>
    </row>
    <row r="95" spans="1:13" x14ac:dyDescent="0.3">
      <c r="A95" s="103" t="s">
        <v>1016</v>
      </c>
      <c r="B95" s="30"/>
      <c r="C95" s="30"/>
      <c r="D95" s="107">
        <v>52</v>
      </c>
      <c r="E95" s="107">
        <v>164</v>
      </c>
      <c r="F95" s="30"/>
      <c r="G95" s="107">
        <v>155</v>
      </c>
      <c r="H95" s="30"/>
      <c r="I95" s="30"/>
      <c r="J95" s="107">
        <v>332</v>
      </c>
      <c r="K95" s="30"/>
      <c r="L95" s="30"/>
      <c r="M95" s="107">
        <v>550</v>
      </c>
    </row>
    <row r="96" spans="1:13" x14ac:dyDescent="0.3">
      <c r="A96" s="103" t="s">
        <v>1015</v>
      </c>
      <c r="B96" s="30"/>
      <c r="C96" s="107">
        <v>88</v>
      </c>
      <c r="D96" s="107">
        <v>192</v>
      </c>
      <c r="E96" s="107">
        <v>75</v>
      </c>
      <c r="F96" s="30"/>
      <c r="G96" s="107">
        <v>88</v>
      </c>
      <c r="H96" s="107">
        <v>41</v>
      </c>
      <c r="I96" s="30"/>
      <c r="J96" s="30"/>
      <c r="K96" s="30"/>
      <c r="L96" s="30"/>
      <c r="M96" s="107">
        <v>333</v>
      </c>
    </row>
    <row r="97" spans="1:13" x14ac:dyDescent="0.3">
      <c r="A97" s="103" t="s">
        <v>1014</v>
      </c>
      <c r="B97" s="30"/>
      <c r="C97" s="107">
        <v>135</v>
      </c>
      <c r="D97" s="107">
        <v>124</v>
      </c>
      <c r="E97" s="30"/>
      <c r="F97" s="30"/>
      <c r="G97" s="30"/>
      <c r="H97" s="30"/>
      <c r="I97" s="30"/>
      <c r="J97" s="30"/>
      <c r="K97" s="30"/>
      <c r="L97" s="30"/>
      <c r="M97" s="107">
        <v>189</v>
      </c>
    </row>
    <row r="98" spans="1:13" x14ac:dyDescent="0.3">
      <c r="A98" s="103" t="s">
        <v>1013</v>
      </c>
      <c r="B98" s="30"/>
      <c r="C98" s="107">
        <v>86</v>
      </c>
      <c r="D98" s="107">
        <v>36</v>
      </c>
      <c r="E98" s="107">
        <v>132</v>
      </c>
      <c r="F98" s="30"/>
      <c r="G98" s="107">
        <v>40</v>
      </c>
      <c r="H98" s="107">
        <v>40</v>
      </c>
      <c r="I98" s="107">
        <v>124</v>
      </c>
      <c r="J98" s="30"/>
      <c r="K98" s="30"/>
      <c r="L98" s="30"/>
      <c r="M98" s="107">
        <v>288</v>
      </c>
    </row>
    <row r="99" spans="1:13" x14ac:dyDescent="0.3">
      <c r="A99" s="103" t="s">
        <v>1012</v>
      </c>
      <c r="B99" s="30"/>
      <c r="C99" s="107">
        <v>132</v>
      </c>
      <c r="D99" s="107">
        <v>114</v>
      </c>
      <c r="E99" s="107">
        <v>38</v>
      </c>
      <c r="F99" s="30"/>
      <c r="G99" s="30"/>
      <c r="H99" s="107">
        <v>216</v>
      </c>
      <c r="I99" s="30"/>
      <c r="J99" s="30"/>
      <c r="K99" s="30"/>
      <c r="L99" s="30"/>
      <c r="M99" s="107">
        <v>381</v>
      </c>
    </row>
    <row r="100" spans="1:13" x14ac:dyDescent="0.3">
      <c r="A100" s="103" t="s">
        <v>1011</v>
      </c>
      <c r="B100" s="30"/>
      <c r="C100" s="107">
        <v>92</v>
      </c>
      <c r="D100" s="30"/>
      <c r="E100" s="107">
        <v>47</v>
      </c>
      <c r="F100" s="30"/>
      <c r="G100" s="30"/>
      <c r="H100" s="30"/>
      <c r="I100" s="30"/>
      <c r="J100" s="30"/>
      <c r="K100" s="30"/>
      <c r="L100" s="30"/>
      <c r="M100" s="107">
        <v>125</v>
      </c>
    </row>
    <row r="101" spans="1:13" x14ac:dyDescent="0.3">
      <c r="A101" s="103" t="s">
        <v>1010</v>
      </c>
      <c r="B101" s="30"/>
      <c r="C101" s="107">
        <v>67</v>
      </c>
      <c r="D101" s="30"/>
      <c r="E101" s="107">
        <v>31</v>
      </c>
      <c r="F101" s="30"/>
      <c r="G101" s="30"/>
      <c r="H101" s="30"/>
      <c r="I101" s="30"/>
      <c r="J101" s="30"/>
      <c r="K101" s="30"/>
      <c r="L101" s="30"/>
      <c r="M101" s="107">
        <v>67</v>
      </c>
    </row>
    <row r="102" spans="1:13" x14ac:dyDescent="0.3">
      <c r="A102" s="103" t="s">
        <v>1009</v>
      </c>
      <c r="B102" s="30"/>
      <c r="C102" s="30"/>
      <c r="D102" s="30"/>
      <c r="E102" s="107">
        <v>55</v>
      </c>
      <c r="F102" s="30"/>
      <c r="G102" s="30"/>
      <c r="H102" s="30"/>
      <c r="I102" s="30"/>
      <c r="J102" s="30"/>
      <c r="K102" s="30"/>
      <c r="L102" s="30"/>
      <c r="M102" s="107">
        <v>55</v>
      </c>
    </row>
    <row r="103" spans="1:13" x14ac:dyDescent="0.3">
      <c r="A103" s="103" t="s">
        <v>1008</v>
      </c>
      <c r="B103" s="30"/>
      <c r="C103" s="107">
        <v>117</v>
      </c>
      <c r="D103" s="107">
        <v>146</v>
      </c>
      <c r="E103" s="30"/>
      <c r="F103" s="30"/>
      <c r="G103" s="30"/>
      <c r="H103" s="30"/>
      <c r="I103" s="30"/>
      <c r="J103" s="30"/>
      <c r="K103" s="30"/>
      <c r="L103" s="30"/>
      <c r="M103" s="107">
        <v>192</v>
      </c>
    </row>
    <row r="104" spans="1:13" x14ac:dyDescent="0.3">
      <c r="A104" s="103" t="s">
        <v>1007</v>
      </c>
      <c r="B104" s="30"/>
      <c r="C104" s="107">
        <v>218</v>
      </c>
      <c r="D104" s="107">
        <v>154</v>
      </c>
      <c r="E104" s="107">
        <v>218</v>
      </c>
      <c r="F104" s="30"/>
      <c r="G104" s="107">
        <v>60</v>
      </c>
      <c r="H104" s="107">
        <v>95</v>
      </c>
      <c r="I104" s="107">
        <v>180</v>
      </c>
      <c r="J104" s="30"/>
      <c r="K104" s="30"/>
      <c r="L104" s="30"/>
      <c r="M104" s="107">
        <v>695</v>
      </c>
    </row>
    <row r="105" spans="1:13" x14ac:dyDescent="0.3">
      <c r="A105" s="103" t="s">
        <v>1006</v>
      </c>
      <c r="B105" s="30"/>
      <c r="C105" s="107">
        <v>52</v>
      </c>
      <c r="D105" s="107">
        <v>220</v>
      </c>
      <c r="E105" s="107">
        <v>54</v>
      </c>
      <c r="F105" s="30"/>
      <c r="G105" s="107">
        <v>21</v>
      </c>
      <c r="H105" s="107">
        <v>86</v>
      </c>
      <c r="I105" s="30"/>
      <c r="J105" s="107">
        <v>387</v>
      </c>
      <c r="K105" s="30"/>
      <c r="L105" s="30"/>
      <c r="M105" s="107">
        <v>560</v>
      </c>
    </row>
    <row r="106" spans="1:13" x14ac:dyDescent="0.3">
      <c r="A106" s="103" t="s">
        <v>1005</v>
      </c>
      <c r="B106" s="30"/>
      <c r="C106" s="107">
        <v>813</v>
      </c>
      <c r="D106" s="107">
        <v>831</v>
      </c>
      <c r="E106" s="107">
        <v>234</v>
      </c>
      <c r="F106" s="30"/>
      <c r="G106" s="30"/>
      <c r="H106" s="107">
        <v>28</v>
      </c>
      <c r="I106" s="30"/>
      <c r="J106" s="107">
        <v>449</v>
      </c>
      <c r="K106" s="30"/>
      <c r="L106" s="30"/>
      <c r="M106" s="107">
        <v>1468</v>
      </c>
    </row>
    <row r="107" spans="1:13" x14ac:dyDescent="0.3">
      <c r="A107" s="103" t="s">
        <v>1004</v>
      </c>
      <c r="B107" s="30"/>
      <c r="C107" s="107">
        <v>45</v>
      </c>
      <c r="D107" s="107">
        <v>47</v>
      </c>
      <c r="E107" s="107">
        <v>67</v>
      </c>
      <c r="F107" s="30"/>
      <c r="G107" s="107">
        <v>42</v>
      </c>
      <c r="H107" s="30"/>
      <c r="I107" s="30"/>
      <c r="J107" s="107">
        <v>258</v>
      </c>
      <c r="K107" s="30"/>
      <c r="L107" s="30"/>
      <c r="M107" s="107">
        <v>380</v>
      </c>
    </row>
    <row r="108" spans="1:13" x14ac:dyDescent="0.3">
      <c r="A108" s="103" t="s">
        <v>1003</v>
      </c>
      <c r="B108" s="30"/>
      <c r="C108" s="30"/>
      <c r="D108" s="30"/>
      <c r="E108" s="30"/>
      <c r="F108" s="30"/>
      <c r="G108" s="107">
        <v>170</v>
      </c>
      <c r="H108" s="30"/>
      <c r="I108" s="30"/>
      <c r="J108" s="30"/>
      <c r="K108" s="30"/>
      <c r="L108" s="30"/>
      <c r="M108" s="107">
        <v>170</v>
      </c>
    </row>
    <row r="109" spans="1:13" x14ac:dyDescent="0.3">
      <c r="A109" s="103" t="s">
        <v>1002</v>
      </c>
      <c r="B109" s="30"/>
      <c r="C109" s="107">
        <v>41</v>
      </c>
      <c r="D109" s="107">
        <v>45</v>
      </c>
      <c r="E109" s="107">
        <v>31</v>
      </c>
      <c r="F109" s="30"/>
      <c r="G109" s="30"/>
      <c r="H109" s="30"/>
      <c r="I109" s="30"/>
      <c r="J109" s="30"/>
      <c r="K109" s="30"/>
      <c r="L109" s="30"/>
      <c r="M109" s="107">
        <v>93</v>
      </c>
    </row>
    <row r="110" spans="1:13" x14ac:dyDescent="0.3">
      <c r="A110" s="103" t="s">
        <v>1001</v>
      </c>
      <c r="B110" s="30"/>
      <c r="C110" s="30"/>
      <c r="D110" s="30"/>
      <c r="E110" s="107">
        <v>60</v>
      </c>
      <c r="F110" s="30"/>
      <c r="G110" s="30"/>
      <c r="H110" s="30"/>
      <c r="I110" s="107">
        <v>43</v>
      </c>
      <c r="J110" s="30"/>
      <c r="K110" s="30"/>
      <c r="L110" s="30"/>
      <c r="M110" s="107">
        <v>90</v>
      </c>
    </row>
    <row r="111" spans="1:13" x14ac:dyDescent="0.3">
      <c r="A111" s="103" t="s">
        <v>1000</v>
      </c>
      <c r="B111" s="30"/>
      <c r="C111" s="107">
        <v>279</v>
      </c>
      <c r="D111" s="107">
        <v>62</v>
      </c>
      <c r="E111" s="107">
        <v>140</v>
      </c>
      <c r="F111" s="30"/>
      <c r="G111" s="107">
        <v>35</v>
      </c>
      <c r="H111" s="107">
        <v>22</v>
      </c>
      <c r="I111" s="30"/>
      <c r="J111" s="30"/>
      <c r="K111" s="30"/>
      <c r="L111" s="30"/>
      <c r="M111" s="107">
        <v>363</v>
      </c>
    </row>
    <row r="112" spans="1:13" x14ac:dyDescent="0.3">
      <c r="A112" s="103" t="s">
        <v>999</v>
      </c>
      <c r="B112" s="30"/>
      <c r="C112" s="30"/>
      <c r="D112" s="107">
        <v>185</v>
      </c>
      <c r="E112" s="107">
        <v>32</v>
      </c>
      <c r="F112" s="30"/>
      <c r="G112" s="30"/>
      <c r="H112" s="30"/>
      <c r="I112" s="30"/>
      <c r="J112" s="30"/>
      <c r="K112" s="30"/>
      <c r="L112" s="30"/>
      <c r="M112" s="107">
        <v>202</v>
      </c>
    </row>
    <row r="113" spans="1:13" x14ac:dyDescent="0.3">
      <c r="A113" s="103" t="s">
        <v>998</v>
      </c>
      <c r="B113" s="30"/>
      <c r="C113" s="30"/>
      <c r="D113" s="30"/>
      <c r="E113" s="30"/>
      <c r="F113" s="30"/>
      <c r="G113" s="107">
        <v>50</v>
      </c>
      <c r="H113" s="30"/>
      <c r="I113" s="30"/>
      <c r="J113" s="30"/>
      <c r="K113" s="30"/>
      <c r="L113" s="30"/>
      <c r="M113" s="107">
        <v>50</v>
      </c>
    </row>
    <row r="114" spans="1:13" x14ac:dyDescent="0.3">
      <c r="A114" s="103" t="s">
        <v>997</v>
      </c>
      <c r="B114" s="30"/>
      <c r="C114" s="107">
        <v>53</v>
      </c>
      <c r="D114" s="107">
        <v>115</v>
      </c>
      <c r="E114" s="107">
        <v>36</v>
      </c>
      <c r="F114" s="30"/>
      <c r="G114" s="30"/>
      <c r="H114" s="107">
        <v>23</v>
      </c>
      <c r="I114" s="30"/>
      <c r="J114" s="30"/>
      <c r="K114" s="30"/>
      <c r="L114" s="30"/>
      <c r="M114" s="107">
        <v>147</v>
      </c>
    </row>
    <row r="115" spans="1:13" x14ac:dyDescent="0.3">
      <c r="A115" s="103" t="s">
        <v>996</v>
      </c>
      <c r="B115" s="30"/>
      <c r="C115" s="30"/>
      <c r="D115" s="30"/>
      <c r="E115" s="107">
        <v>25</v>
      </c>
      <c r="F115" s="30"/>
      <c r="G115" s="30"/>
      <c r="H115" s="30"/>
      <c r="I115" s="30"/>
      <c r="J115" s="30"/>
      <c r="K115" s="30"/>
      <c r="L115" s="30"/>
      <c r="M115" s="107">
        <v>25</v>
      </c>
    </row>
    <row r="116" spans="1:13" x14ac:dyDescent="0.3">
      <c r="A116" s="103" t="s">
        <v>995</v>
      </c>
      <c r="B116" s="30"/>
      <c r="C116" s="107">
        <v>291</v>
      </c>
      <c r="D116" s="107">
        <v>400</v>
      </c>
      <c r="E116" s="107">
        <v>154</v>
      </c>
      <c r="F116" s="30"/>
      <c r="G116" s="107">
        <v>60</v>
      </c>
      <c r="H116" s="107">
        <v>83</v>
      </c>
      <c r="I116" s="107">
        <v>261</v>
      </c>
      <c r="J116" s="30"/>
      <c r="K116" s="30"/>
      <c r="L116" s="30"/>
      <c r="M116" s="107">
        <v>799</v>
      </c>
    </row>
    <row r="117" spans="1:13" x14ac:dyDescent="0.3">
      <c r="A117" s="103" t="s">
        <v>994</v>
      </c>
      <c r="B117" s="30"/>
      <c r="C117" s="107">
        <v>157</v>
      </c>
      <c r="D117" s="107">
        <v>98</v>
      </c>
      <c r="E117" s="30"/>
      <c r="F117" s="30"/>
      <c r="G117" s="30"/>
      <c r="H117" s="30"/>
      <c r="I117" s="30"/>
      <c r="J117" s="30"/>
      <c r="K117" s="30"/>
      <c r="L117" s="30"/>
      <c r="M117" s="107">
        <v>170</v>
      </c>
    </row>
    <row r="118" spans="1:13" x14ac:dyDescent="0.3">
      <c r="A118" s="103" t="s">
        <v>993</v>
      </c>
      <c r="B118" s="30"/>
      <c r="C118" s="30"/>
      <c r="D118" s="30"/>
      <c r="E118" s="107">
        <v>23</v>
      </c>
      <c r="F118" s="30"/>
      <c r="G118" s="30"/>
      <c r="H118" s="30"/>
      <c r="I118" s="30"/>
      <c r="J118" s="30"/>
      <c r="K118" s="30"/>
      <c r="L118" s="30"/>
      <c r="M118" s="107">
        <v>23</v>
      </c>
    </row>
    <row r="119" spans="1:13" x14ac:dyDescent="0.3">
      <c r="A119" s="103" t="s">
        <v>992</v>
      </c>
      <c r="B119" s="30"/>
      <c r="C119" s="30"/>
      <c r="D119" s="107">
        <v>60</v>
      </c>
      <c r="E119" s="107">
        <v>144</v>
      </c>
      <c r="F119" s="30"/>
      <c r="G119" s="107">
        <v>142</v>
      </c>
      <c r="H119" s="107">
        <v>32</v>
      </c>
      <c r="I119" s="107">
        <v>284</v>
      </c>
      <c r="J119" s="30"/>
      <c r="K119" s="30"/>
      <c r="L119" s="30"/>
      <c r="M119" s="107">
        <v>381</v>
      </c>
    </row>
    <row r="120" spans="1:13" x14ac:dyDescent="0.3">
      <c r="A120" s="103" t="s">
        <v>991</v>
      </c>
      <c r="B120" s="30"/>
      <c r="C120" s="30"/>
      <c r="D120" s="107">
        <v>38</v>
      </c>
      <c r="E120" s="30"/>
      <c r="F120" s="30"/>
      <c r="G120" s="30"/>
      <c r="H120" s="30"/>
      <c r="I120" s="30"/>
      <c r="J120" s="30"/>
      <c r="K120" s="30"/>
      <c r="L120" s="30"/>
      <c r="M120" s="107">
        <v>38</v>
      </c>
    </row>
    <row r="121" spans="1:13" x14ac:dyDescent="0.3">
      <c r="A121" s="103" t="s">
        <v>990</v>
      </c>
      <c r="B121" s="30"/>
      <c r="C121" s="107">
        <v>57</v>
      </c>
      <c r="D121" s="107">
        <v>100</v>
      </c>
      <c r="E121" s="107">
        <v>341</v>
      </c>
      <c r="F121" s="30"/>
      <c r="G121" s="107">
        <v>55</v>
      </c>
      <c r="H121" s="30"/>
      <c r="I121" s="107">
        <v>441</v>
      </c>
      <c r="J121" s="30"/>
      <c r="K121" s="30"/>
      <c r="L121" s="30"/>
      <c r="M121" s="107">
        <v>546</v>
      </c>
    </row>
    <row r="122" spans="1:13" x14ac:dyDescent="0.3">
      <c r="A122" s="103" t="s">
        <v>989</v>
      </c>
      <c r="B122" s="30"/>
      <c r="C122" s="107">
        <v>22</v>
      </c>
      <c r="D122" s="30"/>
      <c r="E122" s="30"/>
      <c r="F122" s="30"/>
      <c r="G122" s="30"/>
      <c r="H122" s="30"/>
      <c r="I122" s="30"/>
      <c r="J122" s="30"/>
      <c r="K122" s="30"/>
      <c r="L122" s="30"/>
      <c r="M122" s="107">
        <v>22</v>
      </c>
    </row>
    <row r="123" spans="1:13" x14ac:dyDescent="0.3">
      <c r="A123" s="103" t="s">
        <v>988</v>
      </c>
      <c r="B123" s="30"/>
      <c r="C123" s="107">
        <v>37</v>
      </c>
      <c r="D123" s="30"/>
      <c r="E123" s="30"/>
      <c r="F123" s="30"/>
      <c r="G123" s="107">
        <v>25</v>
      </c>
      <c r="H123" s="30"/>
      <c r="I123" s="30"/>
      <c r="J123" s="30"/>
      <c r="K123" s="30"/>
      <c r="L123" s="30"/>
      <c r="M123" s="107">
        <v>62</v>
      </c>
    </row>
    <row r="124" spans="1:13" x14ac:dyDescent="0.3">
      <c r="A124" s="103" t="s">
        <v>987</v>
      </c>
      <c r="B124" s="30"/>
      <c r="C124" s="30"/>
      <c r="D124" s="30"/>
      <c r="E124" s="30"/>
      <c r="F124" s="30"/>
      <c r="G124" s="30"/>
      <c r="H124" s="107">
        <v>69</v>
      </c>
      <c r="I124" s="30"/>
      <c r="J124" s="30"/>
      <c r="K124" s="30"/>
      <c r="L124" s="30"/>
      <c r="M124" s="107">
        <v>69</v>
      </c>
    </row>
    <row r="125" spans="1:13" x14ac:dyDescent="0.3">
      <c r="A125" s="103" t="s">
        <v>986</v>
      </c>
      <c r="B125" s="30"/>
      <c r="C125" s="30"/>
      <c r="D125" s="30"/>
      <c r="E125" s="107">
        <v>167</v>
      </c>
      <c r="F125" s="30"/>
      <c r="G125" s="107">
        <v>80</v>
      </c>
      <c r="H125" s="30"/>
      <c r="I125" s="107">
        <v>328</v>
      </c>
      <c r="J125" s="30"/>
      <c r="K125" s="30"/>
      <c r="L125" s="30"/>
      <c r="M125" s="107">
        <v>365</v>
      </c>
    </row>
    <row r="126" spans="1:13" x14ac:dyDescent="0.3">
      <c r="A126" s="103" t="s">
        <v>985</v>
      </c>
      <c r="B126" s="30"/>
      <c r="C126" s="107">
        <v>59</v>
      </c>
      <c r="D126" s="107">
        <v>166</v>
      </c>
      <c r="E126" s="107">
        <v>43</v>
      </c>
      <c r="F126" s="30"/>
      <c r="G126" s="107">
        <v>60</v>
      </c>
      <c r="H126" s="30"/>
      <c r="I126" s="30"/>
      <c r="J126" s="30"/>
      <c r="K126" s="30"/>
      <c r="L126" s="30"/>
      <c r="M126" s="107">
        <v>227</v>
      </c>
    </row>
    <row r="127" spans="1:13" x14ac:dyDescent="0.3">
      <c r="A127" s="103" t="s">
        <v>984</v>
      </c>
      <c r="B127" s="30"/>
      <c r="C127" s="107">
        <v>100</v>
      </c>
      <c r="D127" s="107">
        <v>224</v>
      </c>
      <c r="E127" s="107">
        <v>178</v>
      </c>
      <c r="F127" s="30"/>
      <c r="G127" s="107">
        <v>54</v>
      </c>
      <c r="H127" s="30"/>
      <c r="I127" s="30"/>
      <c r="J127" s="30"/>
      <c r="K127" s="30"/>
      <c r="L127" s="30"/>
      <c r="M127" s="107">
        <v>419</v>
      </c>
    </row>
    <row r="128" spans="1:13" x14ac:dyDescent="0.3">
      <c r="A128" s="103" t="s">
        <v>983</v>
      </c>
      <c r="B128" s="30"/>
      <c r="C128" s="30"/>
      <c r="D128" s="30"/>
      <c r="E128" s="30"/>
      <c r="F128" s="30"/>
      <c r="G128" s="107">
        <v>122</v>
      </c>
      <c r="H128" s="30"/>
      <c r="I128" s="30"/>
      <c r="J128" s="30"/>
      <c r="K128" s="30"/>
      <c r="L128" s="30"/>
      <c r="M128" s="107">
        <v>122</v>
      </c>
    </row>
    <row r="129" spans="1:13" x14ac:dyDescent="0.3">
      <c r="A129" s="103" t="s">
        <v>982</v>
      </c>
      <c r="B129" s="30"/>
      <c r="C129" s="30"/>
      <c r="D129" s="107">
        <v>42</v>
      </c>
      <c r="E129" s="107">
        <v>38</v>
      </c>
      <c r="F129" s="30"/>
      <c r="G129" s="107">
        <v>98</v>
      </c>
      <c r="H129" s="30"/>
      <c r="I129" s="30"/>
      <c r="J129" s="30"/>
      <c r="K129" s="30"/>
      <c r="L129" s="30"/>
      <c r="M129" s="107">
        <v>142</v>
      </c>
    </row>
    <row r="130" spans="1:13" x14ac:dyDescent="0.3">
      <c r="A130" s="103" t="s">
        <v>981</v>
      </c>
      <c r="B130" s="30"/>
      <c r="C130" s="107">
        <v>62</v>
      </c>
      <c r="D130" s="107">
        <v>53</v>
      </c>
      <c r="E130" s="30"/>
      <c r="F130" s="30"/>
      <c r="G130" s="107">
        <v>25</v>
      </c>
      <c r="H130" s="107">
        <v>46</v>
      </c>
      <c r="I130" s="30"/>
      <c r="J130" s="30"/>
      <c r="K130" s="30"/>
      <c r="L130" s="30"/>
      <c r="M130" s="107">
        <v>138</v>
      </c>
    </row>
    <row r="131" spans="1:13" x14ac:dyDescent="0.3">
      <c r="A131" s="103" t="s">
        <v>980</v>
      </c>
      <c r="B131" s="30"/>
      <c r="C131" s="107">
        <v>71</v>
      </c>
      <c r="D131" s="107">
        <v>43</v>
      </c>
      <c r="E131" s="107">
        <v>343</v>
      </c>
      <c r="F131" s="30"/>
      <c r="G131" s="107">
        <v>225</v>
      </c>
      <c r="H131" s="30"/>
      <c r="I131" s="107">
        <v>720</v>
      </c>
      <c r="J131" s="30"/>
      <c r="K131" s="30"/>
      <c r="L131" s="30"/>
      <c r="M131" s="107">
        <v>864</v>
      </c>
    </row>
    <row r="132" spans="1:13" x14ac:dyDescent="0.3">
      <c r="A132" s="103" t="s">
        <v>979</v>
      </c>
      <c r="B132" s="30"/>
      <c r="C132" s="107">
        <v>147</v>
      </c>
      <c r="D132" s="107">
        <v>159</v>
      </c>
      <c r="E132" s="107">
        <v>60</v>
      </c>
      <c r="F132" s="30"/>
      <c r="G132" s="30"/>
      <c r="H132" s="30"/>
      <c r="I132" s="30"/>
      <c r="J132" s="107">
        <v>624</v>
      </c>
      <c r="K132" s="30"/>
      <c r="L132" s="30"/>
      <c r="M132" s="107">
        <v>743</v>
      </c>
    </row>
    <row r="133" spans="1:13" x14ac:dyDescent="0.3">
      <c r="A133" s="103" t="s">
        <v>978</v>
      </c>
      <c r="B133" s="30"/>
      <c r="C133" s="30"/>
      <c r="D133" s="30"/>
      <c r="E133" s="30"/>
      <c r="F133" s="30"/>
      <c r="G133" s="30"/>
      <c r="H133" s="30"/>
      <c r="I133" s="30"/>
      <c r="J133" s="107">
        <v>126</v>
      </c>
      <c r="K133" s="30"/>
      <c r="L133" s="30"/>
      <c r="M133" s="107">
        <v>126</v>
      </c>
    </row>
    <row r="134" spans="1:13" x14ac:dyDescent="0.3">
      <c r="A134" s="103" t="s">
        <v>977</v>
      </c>
      <c r="B134" s="30"/>
      <c r="C134" s="30"/>
      <c r="D134" s="107">
        <v>24</v>
      </c>
      <c r="E134" s="107">
        <v>200</v>
      </c>
      <c r="F134" s="30"/>
      <c r="G134" s="107">
        <v>194</v>
      </c>
      <c r="H134" s="30"/>
      <c r="I134" s="30"/>
      <c r="J134" s="30"/>
      <c r="K134" s="30"/>
      <c r="L134" s="30"/>
      <c r="M134" s="107">
        <v>299</v>
      </c>
    </row>
    <row r="135" spans="1:13" x14ac:dyDescent="0.3">
      <c r="A135" s="103" t="s">
        <v>976</v>
      </c>
      <c r="B135" s="30"/>
      <c r="C135" s="30"/>
      <c r="D135" s="30"/>
      <c r="E135" s="107">
        <v>320</v>
      </c>
      <c r="F135" s="30"/>
      <c r="G135" s="107">
        <v>259</v>
      </c>
      <c r="H135" s="107">
        <v>63</v>
      </c>
      <c r="I135" s="107">
        <v>272</v>
      </c>
      <c r="J135" s="30"/>
      <c r="K135" s="30"/>
      <c r="L135" s="30"/>
      <c r="M135" s="107">
        <v>648</v>
      </c>
    </row>
    <row r="136" spans="1:13" x14ac:dyDescent="0.3">
      <c r="A136" s="103" t="s">
        <v>975</v>
      </c>
      <c r="B136" s="30"/>
      <c r="C136" s="30"/>
      <c r="D136" s="30"/>
      <c r="E136" s="107">
        <v>55</v>
      </c>
      <c r="F136" s="30"/>
      <c r="G136" s="107">
        <v>23</v>
      </c>
      <c r="H136" s="30"/>
      <c r="I136" s="107">
        <v>80</v>
      </c>
      <c r="J136" s="30"/>
      <c r="K136" s="30"/>
      <c r="L136" s="30"/>
      <c r="M136" s="107">
        <v>109</v>
      </c>
    </row>
    <row r="137" spans="1:13" x14ac:dyDescent="0.3">
      <c r="A137" s="103" t="s">
        <v>974</v>
      </c>
      <c r="B137" s="30"/>
      <c r="C137" s="30"/>
      <c r="D137" s="30"/>
      <c r="E137" s="107">
        <v>21</v>
      </c>
      <c r="F137" s="30"/>
      <c r="G137" s="30"/>
      <c r="H137" s="30"/>
      <c r="I137" s="30"/>
      <c r="J137" s="30"/>
      <c r="K137" s="30"/>
      <c r="L137" s="30"/>
      <c r="M137" s="107">
        <v>21</v>
      </c>
    </row>
    <row r="138" spans="1:13" x14ac:dyDescent="0.3">
      <c r="A138" s="103" t="s">
        <v>973</v>
      </c>
      <c r="B138" s="30"/>
      <c r="C138" s="107">
        <v>501</v>
      </c>
      <c r="D138" s="107">
        <v>569</v>
      </c>
      <c r="E138" s="107">
        <v>198</v>
      </c>
      <c r="F138" s="30"/>
      <c r="G138" s="107">
        <v>202</v>
      </c>
      <c r="H138" s="107">
        <v>58</v>
      </c>
      <c r="I138" s="107">
        <v>56</v>
      </c>
      <c r="J138" s="107">
        <v>363</v>
      </c>
      <c r="K138" s="30"/>
      <c r="L138" s="30"/>
      <c r="M138" s="107">
        <v>1403</v>
      </c>
    </row>
    <row r="139" spans="1:13" x14ac:dyDescent="0.3">
      <c r="A139" s="103" t="s">
        <v>972</v>
      </c>
      <c r="B139" s="30"/>
      <c r="C139" s="107">
        <v>47</v>
      </c>
      <c r="D139" s="30"/>
      <c r="E139" s="30"/>
      <c r="F139" s="30"/>
      <c r="G139" s="30"/>
      <c r="H139" s="30"/>
      <c r="I139" s="30"/>
      <c r="J139" s="30"/>
      <c r="K139" s="30"/>
      <c r="L139" s="30"/>
      <c r="M139" s="107">
        <v>47</v>
      </c>
    </row>
    <row r="140" spans="1:13" x14ac:dyDescent="0.3">
      <c r="A140" s="103" t="s">
        <v>971</v>
      </c>
      <c r="B140" s="30"/>
      <c r="C140" s="30"/>
      <c r="D140" s="107">
        <v>373</v>
      </c>
      <c r="E140" s="107">
        <v>120</v>
      </c>
      <c r="F140" s="30"/>
      <c r="G140" s="30"/>
      <c r="H140" s="30"/>
      <c r="I140" s="30"/>
      <c r="J140" s="30"/>
      <c r="K140" s="30"/>
      <c r="L140" s="30"/>
      <c r="M140" s="107">
        <v>392</v>
      </c>
    </row>
    <row r="141" spans="1:13" x14ac:dyDescent="0.3">
      <c r="A141" s="103" t="s">
        <v>970</v>
      </c>
      <c r="B141" s="30"/>
      <c r="C141" s="107">
        <v>23</v>
      </c>
      <c r="D141" s="107">
        <v>44</v>
      </c>
      <c r="E141" s="30"/>
      <c r="F141" s="30"/>
      <c r="G141" s="30"/>
      <c r="H141" s="30"/>
      <c r="I141" s="30"/>
      <c r="J141" s="30"/>
      <c r="K141" s="30"/>
      <c r="L141" s="30"/>
      <c r="M141" s="107">
        <v>64</v>
      </c>
    </row>
    <row r="142" spans="1:13" x14ac:dyDescent="0.3">
      <c r="A142" s="103" t="s">
        <v>969</v>
      </c>
      <c r="B142" s="30"/>
      <c r="C142" s="107">
        <v>33</v>
      </c>
      <c r="D142" s="107">
        <v>116</v>
      </c>
      <c r="E142" s="107">
        <v>68</v>
      </c>
      <c r="F142" s="30"/>
      <c r="G142" s="107">
        <v>63</v>
      </c>
      <c r="H142" s="107">
        <v>47</v>
      </c>
      <c r="I142" s="30"/>
      <c r="J142" s="30"/>
      <c r="K142" s="30"/>
      <c r="L142" s="30"/>
      <c r="M142" s="107">
        <v>232</v>
      </c>
    </row>
    <row r="143" spans="1:13" x14ac:dyDescent="0.3">
      <c r="A143" s="103" t="s">
        <v>968</v>
      </c>
      <c r="B143" s="30"/>
      <c r="C143" s="30"/>
      <c r="D143" s="107">
        <v>172</v>
      </c>
      <c r="E143" s="107">
        <v>34</v>
      </c>
      <c r="F143" s="30"/>
      <c r="G143" s="107">
        <v>54</v>
      </c>
      <c r="H143" s="107">
        <v>382</v>
      </c>
      <c r="I143" s="30"/>
      <c r="J143" s="30"/>
      <c r="K143" s="30"/>
      <c r="L143" s="30"/>
      <c r="M143" s="107">
        <v>508</v>
      </c>
    </row>
    <row r="144" spans="1:13" x14ac:dyDescent="0.3">
      <c r="A144" s="103" t="s">
        <v>967</v>
      </c>
      <c r="B144" s="30"/>
      <c r="C144" s="30"/>
      <c r="D144" s="107">
        <v>28</v>
      </c>
      <c r="E144" s="30"/>
      <c r="F144" s="30"/>
      <c r="G144" s="107">
        <v>158</v>
      </c>
      <c r="H144" s="30"/>
      <c r="I144" s="30"/>
      <c r="J144" s="30"/>
      <c r="K144" s="30"/>
      <c r="L144" s="30"/>
      <c r="M144" s="107">
        <v>174</v>
      </c>
    </row>
    <row r="145" spans="1:13" x14ac:dyDescent="0.3">
      <c r="A145" s="103" t="s">
        <v>966</v>
      </c>
      <c r="B145" s="30"/>
      <c r="C145" s="107">
        <v>116</v>
      </c>
      <c r="D145" s="107">
        <v>74</v>
      </c>
      <c r="E145" s="107">
        <v>123</v>
      </c>
      <c r="F145" s="30"/>
      <c r="G145" s="107">
        <v>40</v>
      </c>
      <c r="H145" s="30"/>
      <c r="I145" s="30"/>
      <c r="J145" s="30"/>
      <c r="K145" s="30"/>
      <c r="L145" s="30"/>
      <c r="M145" s="107">
        <v>241</v>
      </c>
    </row>
    <row r="146" spans="1:13" x14ac:dyDescent="0.3">
      <c r="A146" s="103" t="s">
        <v>965</v>
      </c>
      <c r="B146" s="30"/>
      <c r="C146" s="107">
        <v>116</v>
      </c>
      <c r="D146" s="107">
        <v>209</v>
      </c>
      <c r="E146" s="107">
        <v>41</v>
      </c>
      <c r="F146" s="30"/>
      <c r="G146" s="30"/>
      <c r="H146" s="30"/>
      <c r="I146" s="30"/>
      <c r="J146" s="30"/>
      <c r="K146" s="30"/>
      <c r="L146" s="30"/>
      <c r="M146" s="107">
        <v>234</v>
      </c>
    </row>
    <row r="147" spans="1:13" x14ac:dyDescent="0.3">
      <c r="A147" s="103" t="s">
        <v>964</v>
      </c>
      <c r="B147" s="30"/>
      <c r="C147" s="30"/>
      <c r="D147" s="30"/>
      <c r="E147" s="107">
        <v>71</v>
      </c>
      <c r="F147" s="30"/>
      <c r="G147" s="107">
        <v>83</v>
      </c>
      <c r="H147" s="30"/>
      <c r="I147" s="30"/>
      <c r="J147" s="30"/>
      <c r="K147" s="30"/>
      <c r="L147" s="30"/>
      <c r="M147" s="107">
        <v>99</v>
      </c>
    </row>
    <row r="148" spans="1:13" x14ac:dyDescent="0.3">
      <c r="A148" s="103" t="s">
        <v>963</v>
      </c>
      <c r="B148" s="30"/>
      <c r="C148" s="30"/>
      <c r="D148" s="107">
        <v>70</v>
      </c>
      <c r="E148" s="107">
        <v>365</v>
      </c>
      <c r="F148" s="30"/>
      <c r="G148" s="107">
        <v>68</v>
      </c>
      <c r="H148" s="107">
        <v>20</v>
      </c>
      <c r="I148" s="107">
        <v>580</v>
      </c>
      <c r="J148" s="30"/>
      <c r="K148" s="30"/>
      <c r="L148" s="30"/>
      <c r="M148" s="107">
        <v>661</v>
      </c>
    </row>
    <row r="149" spans="1:13" x14ac:dyDescent="0.3">
      <c r="A149" s="103" t="s">
        <v>962</v>
      </c>
      <c r="B149" s="30"/>
      <c r="C149" s="107">
        <v>50</v>
      </c>
      <c r="D149" s="107">
        <v>64</v>
      </c>
      <c r="E149" s="107">
        <v>597</v>
      </c>
      <c r="F149" s="30"/>
      <c r="G149" s="107">
        <v>903</v>
      </c>
      <c r="H149" s="107">
        <v>53</v>
      </c>
      <c r="I149" s="107">
        <v>488</v>
      </c>
      <c r="J149" s="107">
        <v>52</v>
      </c>
      <c r="K149" s="30"/>
      <c r="L149" s="30"/>
      <c r="M149" s="107">
        <v>1381</v>
      </c>
    </row>
    <row r="150" spans="1:13" x14ac:dyDescent="0.3">
      <c r="A150" s="103" t="s">
        <v>961</v>
      </c>
      <c r="B150" s="30"/>
      <c r="C150" s="107">
        <v>103</v>
      </c>
      <c r="D150" s="107">
        <v>81</v>
      </c>
      <c r="E150" s="107">
        <v>121</v>
      </c>
      <c r="F150" s="30"/>
      <c r="G150" s="107">
        <v>109</v>
      </c>
      <c r="H150" s="107">
        <v>34</v>
      </c>
      <c r="I150" s="107">
        <v>69</v>
      </c>
      <c r="J150" s="107">
        <v>89</v>
      </c>
      <c r="K150" s="30"/>
      <c r="L150" s="30"/>
      <c r="M150" s="107">
        <v>282</v>
      </c>
    </row>
    <row r="151" spans="1:13" x14ac:dyDescent="0.3">
      <c r="A151" s="103" t="s">
        <v>960</v>
      </c>
      <c r="B151" s="30"/>
      <c r="C151" s="107">
        <v>81</v>
      </c>
      <c r="D151" s="107">
        <v>117</v>
      </c>
      <c r="E151" s="107">
        <v>284</v>
      </c>
      <c r="F151" s="30"/>
      <c r="G151" s="107">
        <v>323</v>
      </c>
      <c r="H151" s="107">
        <v>32</v>
      </c>
      <c r="I151" s="107">
        <v>224</v>
      </c>
      <c r="J151" s="107">
        <v>126</v>
      </c>
      <c r="K151" s="30"/>
      <c r="L151" s="30"/>
      <c r="M151" s="107">
        <v>637</v>
      </c>
    </row>
    <row r="152" spans="1:13" x14ac:dyDescent="0.3">
      <c r="A152" s="103" t="s">
        <v>959</v>
      </c>
      <c r="B152" s="30"/>
      <c r="C152" s="30"/>
      <c r="D152" s="30"/>
      <c r="E152" s="107">
        <v>51</v>
      </c>
      <c r="F152" s="30"/>
      <c r="G152" s="107">
        <v>42</v>
      </c>
      <c r="H152" s="30"/>
      <c r="I152" s="107">
        <v>90</v>
      </c>
      <c r="J152" s="107">
        <v>48</v>
      </c>
      <c r="K152" s="30"/>
      <c r="L152" s="30"/>
      <c r="M152" s="107">
        <v>159</v>
      </c>
    </row>
    <row r="153" spans="1:13" x14ac:dyDescent="0.3">
      <c r="A153" s="103" t="s">
        <v>958</v>
      </c>
      <c r="B153" s="30"/>
      <c r="C153" s="30"/>
      <c r="D153" s="107">
        <v>136</v>
      </c>
      <c r="E153" s="107">
        <v>60</v>
      </c>
      <c r="F153" s="30"/>
      <c r="G153" s="107">
        <v>35</v>
      </c>
      <c r="H153" s="30"/>
      <c r="I153" s="30"/>
      <c r="J153" s="107">
        <v>93</v>
      </c>
      <c r="K153" s="30"/>
      <c r="L153" s="30"/>
      <c r="M153" s="107">
        <v>141</v>
      </c>
    </row>
    <row r="154" spans="1:13" x14ac:dyDescent="0.3">
      <c r="A154" s="103" t="s">
        <v>957</v>
      </c>
      <c r="B154" s="30"/>
      <c r="C154" s="30"/>
      <c r="D154" s="107">
        <v>37</v>
      </c>
      <c r="E154" s="107">
        <v>49</v>
      </c>
      <c r="F154" s="30"/>
      <c r="G154" s="107">
        <v>44</v>
      </c>
      <c r="H154" s="30"/>
      <c r="I154" s="30"/>
      <c r="J154" s="30"/>
      <c r="K154" s="30"/>
      <c r="L154" s="30"/>
      <c r="M154" s="107">
        <v>96</v>
      </c>
    </row>
    <row r="155" spans="1:13" x14ac:dyDescent="0.3">
      <c r="A155" s="103" t="s">
        <v>956</v>
      </c>
      <c r="B155" s="30"/>
      <c r="C155" s="107">
        <v>212</v>
      </c>
      <c r="D155" s="107">
        <v>247</v>
      </c>
      <c r="E155" s="107">
        <v>578</v>
      </c>
      <c r="F155" s="30"/>
      <c r="G155" s="107">
        <v>758</v>
      </c>
      <c r="H155" s="107">
        <v>49</v>
      </c>
      <c r="I155" s="107">
        <v>806</v>
      </c>
      <c r="J155" s="30"/>
      <c r="K155" s="30"/>
      <c r="L155" s="30"/>
      <c r="M155" s="107">
        <v>1570</v>
      </c>
    </row>
    <row r="156" spans="1:13" x14ac:dyDescent="0.3">
      <c r="A156" s="103" t="s">
        <v>955</v>
      </c>
      <c r="B156" s="30"/>
      <c r="C156" s="30"/>
      <c r="D156" s="30"/>
      <c r="E156" s="30"/>
      <c r="F156" s="30"/>
      <c r="G156" s="30"/>
      <c r="H156" s="30"/>
      <c r="I156" s="30"/>
      <c r="J156" s="107">
        <v>323</v>
      </c>
      <c r="K156" s="30"/>
      <c r="L156" s="30"/>
      <c r="M156" s="107">
        <v>323</v>
      </c>
    </row>
    <row r="157" spans="1:13" x14ac:dyDescent="0.3">
      <c r="A157" s="103" t="s">
        <v>954</v>
      </c>
      <c r="B157" s="30"/>
      <c r="C157" s="107">
        <v>27</v>
      </c>
      <c r="D157" s="107">
        <v>72</v>
      </c>
      <c r="E157" s="107">
        <v>54</v>
      </c>
      <c r="F157" s="30"/>
      <c r="G157" s="30"/>
      <c r="H157" s="30"/>
      <c r="I157" s="107">
        <v>107</v>
      </c>
      <c r="J157" s="30"/>
      <c r="K157" s="30"/>
      <c r="L157" s="30"/>
      <c r="M157" s="107">
        <v>187</v>
      </c>
    </row>
    <row r="158" spans="1:13" x14ac:dyDescent="0.3">
      <c r="A158" s="103" t="s">
        <v>953</v>
      </c>
      <c r="B158" s="30"/>
      <c r="C158" s="107">
        <v>108</v>
      </c>
      <c r="D158" s="107">
        <v>223</v>
      </c>
      <c r="E158" s="107">
        <v>52</v>
      </c>
      <c r="F158" s="30"/>
      <c r="G158" s="107">
        <v>25</v>
      </c>
      <c r="H158" s="107">
        <v>23</v>
      </c>
      <c r="I158" s="30"/>
      <c r="J158" s="30"/>
      <c r="K158" s="30"/>
      <c r="L158" s="30"/>
      <c r="M158" s="107">
        <v>292</v>
      </c>
    </row>
    <row r="159" spans="1:13" x14ac:dyDescent="0.3">
      <c r="A159" s="103" t="s">
        <v>952</v>
      </c>
      <c r="B159" s="30"/>
      <c r="C159" s="30"/>
      <c r="D159" s="107">
        <v>34</v>
      </c>
      <c r="E159" s="30"/>
      <c r="F159" s="30"/>
      <c r="G159" s="107">
        <v>36</v>
      </c>
      <c r="H159" s="30"/>
      <c r="I159" s="30"/>
      <c r="J159" s="30"/>
      <c r="K159" s="30"/>
      <c r="L159" s="30"/>
      <c r="M159" s="107">
        <v>53</v>
      </c>
    </row>
    <row r="160" spans="1:13" x14ac:dyDescent="0.3">
      <c r="A160" s="103" t="s">
        <v>951</v>
      </c>
      <c r="B160" s="30"/>
      <c r="C160" s="107">
        <v>384</v>
      </c>
      <c r="D160" s="107">
        <v>531</v>
      </c>
      <c r="E160" s="107">
        <v>128</v>
      </c>
      <c r="F160" s="30"/>
      <c r="G160" s="107">
        <v>113</v>
      </c>
      <c r="H160" s="107">
        <v>26</v>
      </c>
      <c r="I160" s="30"/>
      <c r="J160" s="30"/>
      <c r="K160" s="30"/>
      <c r="L160" s="30"/>
      <c r="M160" s="107">
        <v>903</v>
      </c>
    </row>
    <row r="161" spans="1:13" x14ac:dyDescent="0.3">
      <c r="A161" s="103" t="s">
        <v>950</v>
      </c>
      <c r="B161" s="30"/>
      <c r="C161" s="30"/>
      <c r="D161" s="30"/>
      <c r="E161" s="30"/>
      <c r="F161" s="30"/>
      <c r="G161" s="30"/>
      <c r="H161" s="30"/>
      <c r="I161" s="30"/>
      <c r="J161" s="107">
        <v>330</v>
      </c>
      <c r="K161" s="30"/>
      <c r="L161" s="30"/>
      <c r="M161" s="107">
        <v>330</v>
      </c>
    </row>
    <row r="162" spans="1:13" x14ac:dyDescent="0.3">
      <c r="A162" s="103" t="s">
        <v>949</v>
      </c>
      <c r="B162" s="30"/>
      <c r="C162" s="30"/>
      <c r="D162" s="107">
        <v>107</v>
      </c>
      <c r="E162" s="107">
        <v>49</v>
      </c>
      <c r="F162" s="30"/>
      <c r="G162" s="107">
        <v>67</v>
      </c>
      <c r="H162" s="30"/>
      <c r="I162" s="30"/>
      <c r="J162" s="30"/>
      <c r="K162" s="30"/>
      <c r="L162" s="30"/>
      <c r="M162" s="107">
        <v>183</v>
      </c>
    </row>
    <row r="163" spans="1:13" x14ac:dyDescent="0.3">
      <c r="A163" s="103" t="s">
        <v>948</v>
      </c>
      <c r="B163" s="30"/>
      <c r="C163" s="30"/>
      <c r="D163" s="30"/>
      <c r="E163" s="30"/>
      <c r="F163" s="30"/>
      <c r="G163" s="107">
        <v>44</v>
      </c>
      <c r="H163" s="30"/>
      <c r="I163" s="30"/>
      <c r="J163" s="30"/>
      <c r="K163" s="30"/>
      <c r="L163" s="30"/>
      <c r="M163" s="107">
        <v>44</v>
      </c>
    </row>
    <row r="164" spans="1:13" x14ac:dyDescent="0.3">
      <c r="A164" s="103" t="s">
        <v>947</v>
      </c>
      <c r="B164" s="30"/>
      <c r="C164" s="30"/>
      <c r="D164" s="107">
        <v>51</v>
      </c>
      <c r="E164" s="30"/>
      <c r="F164" s="30"/>
      <c r="G164" s="30"/>
      <c r="H164" s="30"/>
      <c r="I164" s="30"/>
      <c r="J164" s="30"/>
      <c r="K164" s="30"/>
      <c r="L164" s="30"/>
      <c r="M164" s="107">
        <v>51</v>
      </c>
    </row>
    <row r="165" spans="1:13" x14ac:dyDescent="0.3">
      <c r="A165" s="103" t="s">
        <v>946</v>
      </c>
      <c r="B165" s="30"/>
      <c r="C165" s="30"/>
      <c r="D165" s="107">
        <v>113</v>
      </c>
      <c r="E165" s="107">
        <v>23</v>
      </c>
      <c r="F165" s="30"/>
      <c r="G165" s="107">
        <v>20</v>
      </c>
      <c r="H165" s="30"/>
      <c r="I165" s="30"/>
      <c r="J165" s="30"/>
      <c r="K165" s="30"/>
      <c r="L165" s="30"/>
      <c r="M165" s="107">
        <v>139</v>
      </c>
    </row>
    <row r="166" spans="1:13" x14ac:dyDescent="0.3">
      <c r="A166" s="103" t="s">
        <v>945</v>
      </c>
      <c r="B166" s="30"/>
      <c r="C166" s="107">
        <v>72</v>
      </c>
      <c r="D166" s="107">
        <v>30</v>
      </c>
      <c r="E166" s="107">
        <v>45</v>
      </c>
      <c r="F166" s="30"/>
      <c r="G166" s="107">
        <v>72</v>
      </c>
      <c r="H166" s="30"/>
      <c r="I166" s="107">
        <v>61</v>
      </c>
      <c r="J166" s="30"/>
      <c r="K166" s="30"/>
      <c r="L166" s="30"/>
      <c r="M166" s="107">
        <v>189</v>
      </c>
    </row>
    <row r="167" spans="1:13" x14ac:dyDescent="0.3">
      <c r="A167" s="103" t="s">
        <v>944</v>
      </c>
      <c r="B167" s="30"/>
      <c r="C167" s="107">
        <v>402</v>
      </c>
      <c r="D167" s="107">
        <v>385</v>
      </c>
      <c r="E167" s="107">
        <v>686</v>
      </c>
      <c r="F167" s="30"/>
      <c r="G167" s="107">
        <v>517</v>
      </c>
      <c r="H167" s="107">
        <v>158</v>
      </c>
      <c r="I167" s="107">
        <v>1244</v>
      </c>
      <c r="J167" s="30"/>
      <c r="K167" s="30"/>
      <c r="L167" s="30"/>
      <c r="M167" s="107">
        <v>2023</v>
      </c>
    </row>
    <row r="168" spans="1:13" x14ac:dyDescent="0.3">
      <c r="A168" s="103" t="s">
        <v>943</v>
      </c>
      <c r="B168" s="30"/>
      <c r="C168" s="30"/>
      <c r="D168" s="107">
        <v>46</v>
      </c>
      <c r="E168" s="30"/>
      <c r="F168" s="30"/>
      <c r="G168" s="107">
        <v>33</v>
      </c>
      <c r="H168" s="30"/>
      <c r="I168" s="30"/>
      <c r="J168" s="30"/>
      <c r="K168" s="30"/>
      <c r="L168" s="30"/>
      <c r="M168" s="107">
        <v>53</v>
      </c>
    </row>
    <row r="169" spans="1:13" x14ac:dyDescent="0.3">
      <c r="A169" s="103" t="s">
        <v>942</v>
      </c>
      <c r="B169" s="30"/>
      <c r="C169" s="30"/>
      <c r="D169" s="107">
        <v>111</v>
      </c>
      <c r="E169" s="107">
        <v>106</v>
      </c>
      <c r="F169" s="30"/>
      <c r="G169" s="107">
        <v>113</v>
      </c>
      <c r="H169" s="30"/>
      <c r="I169" s="30"/>
      <c r="J169" s="30"/>
      <c r="K169" s="30"/>
      <c r="L169" s="30"/>
      <c r="M169" s="107">
        <v>189</v>
      </c>
    </row>
    <row r="170" spans="1:13" x14ac:dyDescent="0.3">
      <c r="A170" s="103" t="s">
        <v>941</v>
      </c>
      <c r="B170" s="30"/>
      <c r="C170" s="30"/>
      <c r="D170" s="30"/>
      <c r="E170" s="30"/>
      <c r="F170" s="30"/>
      <c r="G170" s="30"/>
      <c r="H170" s="30"/>
      <c r="I170" s="107">
        <v>56</v>
      </c>
      <c r="J170" s="30"/>
      <c r="K170" s="30"/>
      <c r="L170" s="30"/>
      <c r="M170" s="107">
        <v>56</v>
      </c>
    </row>
    <row r="171" spans="1:13" x14ac:dyDescent="0.3">
      <c r="A171" s="103" t="s">
        <v>940</v>
      </c>
      <c r="B171" s="30"/>
      <c r="C171" s="107">
        <v>75</v>
      </c>
      <c r="D171" s="30"/>
      <c r="E171" s="30"/>
      <c r="F171" s="30"/>
      <c r="G171" s="30"/>
      <c r="H171" s="30"/>
      <c r="I171" s="30"/>
      <c r="J171" s="30"/>
      <c r="K171" s="30"/>
      <c r="L171" s="30"/>
      <c r="M171" s="107">
        <v>75</v>
      </c>
    </row>
    <row r="172" spans="1:13" x14ac:dyDescent="0.3">
      <c r="A172" s="103" t="s">
        <v>939</v>
      </c>
      <c r="B172" s="30"/>
      <c r="C172" s="107">
        <v>49</v>
      </c>
      <c r="D172" s="107">
        <v>144</v>
      </c>
      <c r="E172" s="107">
        <v>395</v>
      </c>
      <c r="F172" s="30"/>
      <c r="G172" s="107">
        <v>614</v>
      </c>
      <c r="H172" s="30"/>
      <c r="I172" s="107">
        <v>55</v>
      </c>
      <c r="J172" s="30"/>
      <c r="K172" s="30"/>
      <c r="L172" s="30"/>
      <c r="M172" s="107">
        <v>764</v>
      </c>
    </row>
    <row r="173" spans="1:13" x14ac:dyDescent="0.3">
      <c r="A173" s="103" t="s">
        <v>938</v>
      </c>
      <c r="B173" s="30"/>
      <c r="C173" s="107">
        <v>48</v>
      </c>
      <c r="D173" s="107">
        <v>70</v>
      </c>
      <c r="E173" s="107">
        <v>32</v>
      </c>
      <c r="F173" s="30"/>
      <c r="G173" s="30"/>
      <c r="H173" s="30"/>
      <c r="I173" s="30"/>
      <c r="J173" s="30"/>
      <c r="K173" s="30"/>
      <c r="L173" s="30"/>
      <c r="M173" s="107">
        <v>112</v>
      </c>
    </row>
    <row r="174" spans="1:13" x14ac:dyDescent="0.3">
      <c r="A174" s="103" t="s">
        <v>937</v>
      </c>
      <c r="B174" s="30"/>
      <c r="C174" s="30"/>
      <c r="D174" s="107">
        <v>31</v>
      </c>
      <c r="E174" s="107">
        <v>40</v>
      </c>
      <c r="F174" s="30"/>
      <c r="G174" s="30"/>
      <c r="H174" s="30"/>
      <c r="I174" s="30"/>
      <c r="J174" s="30"/>
      <c r="K174" s="30"/>
      <c r="L174" s="30"/>
      <c r="M174" s="107">
        <v>52</v>
      </c>
    </row>
    <row r="175" spans="1:13" x14ac:dyDescent="0.3">
      <c r="A175" s="103" t="s">
        <v>936</v>
      </c>
      <c r="B175" s="30"/>
      <c r="C175" s="107">
        <v>50</v>
      </c>
      <c r="D175" s="30"/>
      <c r="E175" s="107">
        <v>25</v>
      </c>
      <c r="F175" s="30"/>
      <c r="G175" s="30"/>
      <c r="H175" s="30"/>
      <c r="I175" s="30"/>
      <c r="J175" s="30"/>
      <c r="K175" s="30"/>
      <c r="L175" s="30"/>
      <c r="M175" s="107">
        <v>73</v>
      </c>
    </row>
    <row r="176" spans="1:13" x14ac:dyDescent="0.3">
      <c r="A176" s="103" t="s">
        <v>935</v>
      </c>
      <c r="B176" s="30"/>
      <c r="C176" s="30"/>
      <c r="D176" s="30"/>
      <c r="E176" s="107">
        <v>113</v>
      </c>
      <c r="F176" s="30"/>
      <c r="G176" s="107">
        <v>30</v>
      </c>
      <c r="H176" s="30"/>
      <c r="I176" s="107">
        <v>161</v>
      </c>
      <c r="J176" s="30"/>
      <c r="K176" s="30"/>
      <c r="L176" s="30"/>
      <c r="M176" s="107">
        <v>201</v>
      </c>
    </row>
    <row r="177" spans="1:13" x14ac:dyDescent="0.3">
      <c r="A177" s="103" t="s">
        <v>934</v>
      </c>
      <c r="B177" s="30"/>
      <c r="C177" s="30"/>
      <c r="D177" s="30"/>
      <c r="E177" s="30"/>
      <c r="F177" s="30"/>
      <c r="G177" s="107">
        <v>20</v>
      </c>
      <c r="H177" s="30"/>
      <c r="I177" s="30"/>
      <c r="J177" s="30"/>
      <c r="K177" s="30"/>
      <c r="L177" s="30"/>
      <c r="M177" s="107">
        <v>20</v>
      </c>
    </row>
    <row r="178" spans="1:13" x14ac:dyDescent="0.3">
      <c r="A178" s="103" t="s">
        <v>933</v>
      </c>
      <c r="B178" s="30"/>
      <c r="C178" s="107">
        <v>75</v>
      </c>
      <c r="D178" s="107">
        <v>74</v>
      </c>
      <c r="E178" s="107">
        <v>42</v>
      </c>
      <c r="F178" s="30"/>
      <c r="G178" s="30"/>
      <c r="H178" s="30"/>
      <c r="I178" s="30"/>
      <c r="J178" s="30"/>
      <c r="K178" s="30"/>
      <c r="L178" s="30"/>
      <c r="M178" s="107">
        <v>127</v>
      </c>
    </row>
    <row r="179" spans="1:13" x14ac:dyDescent="0.3">
      <c r="A179" s="103" t="s">
        <v>932</v>
      </c>
      <c r="B179" s="30"/>
      <c r="C179" s="30"/>
      <c r="D179" s="30"/>
      <c r="E179" s="107">
        <v>486</v>
      </c>
      <c r="F179" s="30"/>
      <c r="G179" s="107">
        <v>645</v>
      </c>
      <c r="H179" s="30"/>
      <c r="I179" s="30"/>
      <c r="J179" s="30"/>
      <c r="K179" s="30"/>
      <c r="L179" s="30"/>
      <c r="M179" s="107">
        <v>766</v>
      </c>
    </row>
    <row r="180" spans="1:13" x14ac:dyDescent="0.3">
      <c r="A180" s="103" t="s">
        <v>931</v>
      </c>
      <c r="B180" s="30"/>
      <c r="C180" s="107">
        <v>430</v>
      </c>
      <c r="D180" s="107">
        <v>427</v>
      </c>
      <c r="E180" s="30"/>
      <c r="F180" s="30"/>
      <c r="G180" s="107">
        <v>83</v>
      </c>
      <c r="H180" s="30"/>
      <c r="I180" s="30"/>
      <c r="J180" s="30"/>
      <c r="K180" s="30"/>
      <c r="L180" s="30"/>
      <c r="M180" s="107">
        <v>595</v>
      </c>
    </row>
    <row r="181" spans="1:13" x14ac:dyDescent="0.3">
      <c r="A181" s="103" t="s">
        <v>930</v>
      </c>
      <c r="B181" s="30"/>
      <c r="C181" s="107">
        <v>246</v>
      </c>
      <c r="D181" s="107">
        <v>55</v>
      </c>
      <c r="E181" s="107">
        <v>137</v>
      </c>
      <c r="F181" s="30"/>
      <c r="G181" s="30"/>
      <c r="H181" s="30"/>
      <c r="I181" s="30"/>
      <c r="J181" s="30"/>
      <c r="K181" s="30"/>
      <c r="L181" s="30"/>
      <c r="M181" s="107">
        <v>255</v>
      </c>
    </row>
    <row r="182" spans="1:13" x14ac:dyDescent="0.3">
      <c r="A182" s="103" t="s">
        <v>929</v>
      </c>
      <c r="B182" s="30"/>
      <c r="C182" s="30"/>
      <c r="D182" s="107">
        <v>25</v>
      </c>
      <c r="E182" s="30"/>
      <c r="F182" s="30"/>
      <c r="G182" s="30"/>
      <c r="H182" s="30"/>
      <c r="I182" s="30"/>
      <c r="J182" s="30"/>
      <c r="K182" s="30"/>
      <c r="L182" s="30"/>
      <c r="M182" s="107">
        <v>25</v>
      </c>
    </row>
    <row r="183" spans="1:13" x14ac:dyDescent="0.3">
      <c r="A183" s="103" t="s">
        <v>928</v>
      </c>
      <c r="B183" s="30"/>
      <c r="C183" s="30"/>
      <c r="D183" s="30"/>
      <c r="E183" s="107">
        <v>1549</v>
      </c>
      <c r="F183" s="30"/>
      <c r="G183" s="107">
        <v>155</v>
      </c>
      <c r="H183" s="107">
        <v>111</v>
      </c>
      <c r="I183" s="107">
        <v>1854</v>
      </c>
      <c r="J183" s="30"/>
      <c r="K183" s="30"/>
      <c r="L183" s="30"/>
      <c r="M183" s="107">
        <v>1854</v>
      </c>
    </row>
    <row r="184" spans="1:13" x14ac:dyDescent="0.3">
      <c r="A184" s="103" t="s">
        <v>927</v>
      </c>
      <c r="B184" s="30"/>
      <c r="C184" s="107">
        <v>83</v>
      </c>
      <c r="D184" s="30"/>
      <c r="E184" s="30"/>
      <c r="F184" s="30"/>
      <c r="G184" s="30"/>
      <c r="H184" s="30"/>
      <c r="I184" s="30"/>
      <c r="J184" s="30"/>
      <c r="K184" s="30"/>
      <c r="L184" s="30"/>
      <c r="M184" s="107">
        <v>83</v>
      </c>
    </row>
    <row r="185" spans="1:13" x14ac:dyDescent="0.3">
      <c r="A185" s="103" t="s">
        <v>926</v>
      </c>
      <c r="B185" s="30"/>
      <c r="C185" s="107">
        <v>261</v>
      </c>
      <c r="D185" s="107">
        <v>383</v>
      </c>
      <c r="E185" s="30"/>
      <c r="F185" s="30"/>
      <c r="G185" s="30"/>
      <c r="H185" s="30"/>
      <c r="I185" s="30"/>
      <c r="J185" s="30"/>
      <c r="K185" s="30"/>
      <c r="L185" s="30"/>
      <c r="M185" s="107">
        <v>463</v>
      </c>
    </row>
    <row r="186" spans="1:13" x14ac:dyDescent="0.3">
      <c r="A186" s="103" t="s">
        <v>925</v>
      </c>
      <c r="B186" s="30"/>
      <c r="C186" s="107">
        <v>191</v>
      </c>
      <c r="D186" s="107">
        <v>180</v>
      </c>
      <c r="E186" s="107">
        <v>158</v>
      </c>
      <c r="F186" s="30"/>
      <c r="G186" s="107">
        <v>85</v>
      </c>
      <c r="H186" s="30"/>
      <c r="I186" s="30"/>
      <c r="J186" s="30"/>
      <c r="K186" s="30"/>
      <c r="L186" s="30"/>
      <c r="M186" s="107">
        <v>400</v>
      </c>
    </row>
    <row r="187" spans="1:13" x14ac:dyDescent="0.3">
      <c r="A187" s="103" t="s">
        <v>924</v>
      </c>
      <c r="B187" s="30"/>
      <c r="C187" s="30"/>
      <c r="D187" s="30"/>
      <c r="E187" s="30"/>
      <c r="F187" s="30"/>
      <c r="G187" s="30"/>
      <c r="H187" s="30"/>
      <c r="I187" s="107">
        <v>41</v>
      </c>
      <c r="J187" s="30"/>
      <c r="K187" s="30"/>
      <c r="L187" s="30"/>
      <c r="M187" s="107">
        <v>41</v>
      </c>
    </row>
    <row r="188" spans="1:13" x14ac:dyDescent="0.3">
      <c r="A188" s="103" t="s">
        <v>923</v>
      </c>
      <c r="B188" s="30"/>
      <c r="C188" s="30"/>
      <c r="D188" s="107">
        <v>78</v>
      </c>
      <c r="E188" s="107">
        <v>73</v>
      </c>
      <c r="F188" s="30"/>
      <c r="G188" s="107">
        <v>36</v>
      </c>
      <c r="H188" s="30"/>
      <c r="I188" s="30"/>
      <c r="J188" s="30"/>
      <c r="K188" s="30"/>
      <c r="L188" s="30"/>
      <c r="M188" s="107">
        <v>142</v>
      </c>
    </row>
    <row r="189" spans="1:13" x14ac:dyDescent="0.3">
      <c r="A189" s="103" t="s">
        <v>922</v>
      </c>
      <c r="B189" s="30"/>
      <c r="C189" s="30"/>
      <c r="D189" s="107">
        <v>102</v>
      </c>
      <c r="E189" s="107">
        <v>238</v>
      </c>
      <c r="F189" s="30"/>
      <c r="G189" s="107">
        <v>63</v>
      </c>
      <c r="H189" s="107">
        <v>116</v>
      </c>
      <c r="I189" s="107">
        <v>352</v>
      </c>
      <c r="J189" s="30"/>
      <c r="K189" s="30"/>
      <c r="L189" s="30"/>
      <c r="M189" s="107">
        <v>597</v>
      </c>
    </row>
    <row r="190" spans="1:13" x14ac:dyDescent="0.3">
      <c r="A190" s="103" t="s">
        <v>921</v>
      </c>
      <c r="B190" s="30"/>
      <c r="C190" s="30"/>
      <c r="D190" s="30"/>
      <c r="E190" s="30"/>
      <c r="F190" s="30"/>
      <c r="G190" s="30"/>
      <c r="H190" s="107">
        <v>76</v>
      </c>
      <c r="I190" s="30"/>
      <c r="J190" s="107">
        <v>63</v>
      </c>
      <c r="K190" s="30"/>
      <c r="L190" s="30"/>
      <c r="M190" s="107">
        <v>137</v>
      </c>
    </row>
    <row r="191" spans="1:13" x14ac:dyDescent="0.3">
      <c r="A191" s="103" t="s">
        <v>920</v>
      </c>
      <c r="B191" s="30"/>
      <c r="C191" s="30"/>
      <c r="D191" s="107">
        <v>50</v>
      </c>
      <c r="E191" s="107">
        <v>79</v>
      </c>
      <c r="F191" s="30"/>
      <c r="G191" s="107">
        <v>99</v>
      </c>
      <c r="H191" s="30"/>
      <c r="I191" s="30"/>
      <c r="J191" s="30"/>
      <c r="K191" s="30"/>
      <c r="L191" s="30"/>
      <c r="M191" s="107">
        <v>159</v>
      </c>
    </row>
    <row r="192" spans="1:13" x14ac:dyDescent="0.3">
      <c r="A192" s="103" t="s">
        <v>919</v>
      </c>
      <c r="B192" s="30"/>
      <c r="C192" s="107">
        <v>128</v>
      </c>
      <c r="D192" s="107">
        <v>52</v>
      </c>
      <c r="E192" s="107">
        <v>54</v>
      </c>
      <c r="F192" s="30"/>
      <c r="G192" s="107">
        <v>26</v>
      </c>
      <c r="H192" s="30"/>
      <c r="I192" s="30"/>
      <c r="J192" s="30"/>
      <c r="K192" s="30"/>
      <c r="L192" s="30"/>
      <c r="M192" s="107">
        <v>184</v>
      </c>
    </row>
    <row r="193" spans="1:13" x14ac:dyDescent="0.3">
      <c r="A193" s="103" t="s">
        <v>918</v>
      </c>
      <c r="B193" s="30"/>
      <c r="C193" s="30"/>
      <c r="D193" s="107">
        <v>54</v>
      </c>
      <c r="E193" s="30"/>
      <c r="F193" s="30"/>
      <c r="G193" s="107">
        <v>127</v>
      </c>
      <c r="H193" s="30"/>
      <c r="I193" s="30"/>
      <c r="J193" s="30"/>
      <c r="K193" s="30"/>
      <c r="L193" s="30"/>
      <c r="M193" s="107">
        <v>179</v>
      </c>
    </row>
    <row r="194" spans="1:13" x14ac:dyDescent="0.3">
      <c r="A194" s="103" t="s">
        <v>917</v>
      </c>
      <c r="B194" s="30"/>
      <c r="C194" s="30"/>
      <c r="D194" s="107">
        <v>76</v>
      </c>
      <c r="E194" s="30"/>
      <c r="F194" s="30"/>
      <c r="G194" s="107">
        <v>87</v>
      </c>
      <c r="H194" s="107">
        <v>34</v>
      </c>
      <c r="I194" s="30"/>
      <c r="J194" s="30"/>
      <c r="K194" s="30"/>
      <c r="L194" s="30"/>
      <c r="M194" s="107">
        <v>166</v>
      </c>
    </row>
    <row r="195" spans="1:13" x14ac:dyDescent="0.3">
      <c r="A195" s="103" t="s">
        <v>916</v>
      </c>
      <c r="B195" s="30"/>
      <c r="C195" s="30"/>
      <c r="D195" s="107">
        <v>93</v>
      </c>
      <c r="E195" s="107">
        <v>31</v>
      </c>
      <c r="F195" s="30"/>
      <c r="G195" s="30"/>
      <c r="H195" s="107">
        <v>207</v>
      </c>
      <c r="I195" s="107">
        <v>25</v>
      </c>
      <c r="J195" s="30"/>
      <c r="K195" s="30"/>
      <c r="L195" s="30"/>
      <c r="M195" s="107">
        <v>256</v>
      </c>
    </row>
    <row r="196" spans="1:13" x14ac:dyDescent="0.3">
      <c r="A196" s="103" t="s">
        <v>915</v>
      </c>
      <c r="B196" s="30"/>
      <c r="C196" s="107">
        <v>29</v>
      </c>
      <c r="D196" s="30"/>
      <c r="E196" s="107">
        <v>139</v>
      </c>
      <c r="F196" s="30"/>
      <c r="G196" s="107">
        <v>111</v>
      </c>
      <c r="H196" s="107">
        <v>20</v>
      </c>
      <c r="I196" s="107">
        <v>155</v>
      </c>
      <c r="J196" s="107">
        <v>84</v>
      </c>
      <c r="K196" s="30"/>
      <c r="L196" s="30"/>
      <c r="M196" s="107">
        <v>392</v>
      </c>
    </row>
    <row r="197" spans="1:13" x14ac:dyDescent="0.3">
      <c r="A197" s="103" t="s">
        <v>914</v>
      </c>
      <c r="B197" s="30"/>
      <c r="C197" s="30"/>
      <c r="D197" s="30"/>
      <c r="E197" s="107">
        <v>36</v>
      </c>
      <c r="F197" s="30"/>
      <c r="G197" s="107">
        <v>26</v>
      </c>
      <c r="H197" s="30"/>
      <c r="I197" s="30"/>
      <c r="J197" s="30"/>
      <c r="K197" s="30"/>
      <c r="L197" s="30"/>
      <c r="M197" s="107">
        <v>50</v>
      </c>
    </row>
    <row r="198" spans="1:13" x14ac:dyDescent="0.3">
      <c r="A198" s="103" t="s">
        <v>913</v>
      </c>
      <c r="B198" s="30"/>
      <c r="C198" s="30"/>
      <c r="D198" s="30"/>
      <c r="E198" s="30"/>
      <c r="F198" s="30"/>
      <c r="G198" s="107">
        <v>46</v>
      </c>
      <c r="H198" s="30"/>
      <c r="I198" s="30"/>
      <c r="J198" s="30"/>
      <c r="K198" s="30"/>
      <c r="L198" s="30"/>
      <c r="M198" s="107">
        <v>46</v>
      </c>
    </row>
    <row r="199" spans="1:13" x14ac:dyDescent="0.3">
      <c r="A199" s="103" t="s">
        <v>912</v>
      </c>
      <c r="B199" s="30"/>
      <c r="C199" s="30"/>
      <c r="D199" s="30"/>
      <c r="E199" s="107">
        <v>37</v>
      </c>
      <c r="F199" s="30"/>
      <c r="G199" s="30"/>
      <c r="H199" s="30"/>
      <c r="I199" s="30"/>
      <c r="J199" s="30"/>
      <c r="K199" s="30"/>
      <c r="L199" s="30"/>
      <c r="M199" s="107">
        <v>37</v>
      </c>
    </row>
    <row r="200" spans="1:13" x14ac:dyDescent="0.3">
      <c r="A200" s="103" t="s">
        <v>911</v>
      </c>
      <c r="B200" s="30"/>
      <c r="C200" s="30"/>
      <c r="D200" s="30"/>
      <c r="E200" s="30"/>
      <c r="F200" s="30"/>
      <c r="G200" s="30"/>
      <c r="H200" s="107">
        <v>32</v>
      </c>
      <c r="I200" s="30"/>
      <c r="J200" s="30"/>
      <c r="K200" s="30"/>
      <c r="L200" s="30"/>
      <c r="M200" s="107">
        <v>32</v>
      </c>
    </row>
    <row r="201" spans="1:13" x14ac:dyDescent="0.3">
      <c r="A201" s="103" t="s">
        <v>910</v>
      </c>
      <c r="B201" s="30"/>
      <c r="C201" s="107">
        <v>66</v>
      </c>
      <c r="D201" s="107">
        <v>65</v>
      </c>
      <c r="E201" s="107">
        <v>104</v>
      </c>
      <c r="F201" s="30"/>
      <c r="G201" s="107">
        <v>70</v>
      </c>
      <c r="H201" s="107">
        <v>41</v>
      </c>
      <c r="I201" s="107">
        <v>183</v>
      </c>
      <c r="J201" s="30"/>
      <c r="K201" s="30"/>
      <c r="L201" s="30"/>
      <c r="M201" s="107">
        <v>322</v>
      </c>
    </row>
    <row r="202" spans="1:13" x14ac:dyDescent="0.3">
      <c r="A202" s="103" t="s">
        <v>909</v>
      </c>
      <c r="B202" s="30"/>
      <c r="C202" s="107">
        <v>54</v>
      </c>
      <c r="D202" s="107">
        <v>55</v>
      </c>
      <c r="E202" s="107">
        <v>39</v>
      </c>
      <c r="F202" s="30"/>
      <c r="G202" s="30"/>
      <c r="H202" s="30"/>
      <c r="I202" s="30"/>
      <c r="J202" s="30"/>
      <c r="K202" s="30"/>
      <c r="L202" s="30"/>
      <c r="M202" s="107">
        <v>94</v>
      </c>
    </row>
    <row r="203" spans="1:13" x14ac:dyDescent="0.3">
      <c r="A203" s="103" t="s">
        <v>908</v>
      </c>
      <c r="B203" s="30"/>
      <c r="C203" s="30"/>
      <c r="D203" s="30"/>
      <c r="E203" s="30"/>
      <c r="F203" s="30"/>
      <c r="G203" s="107">
        <v>30</v>
      </c>
      <c r="H203" s="30"/>
      <c r="I203" s="30"/>
      <c r="J203" s="30"/>
      <c r="K203" s="30"/>
      <c r="L203" s="30"/>
      <c r="M203" s="107">
        <v>30</v>
      </c>
    </row>
    <row r="204" spans="1:13" x14ac:dyDescent="0.3">
      <c r="A204" s="103" t="s">
        <v>907</v>
      </c>
      <c r="B204" s="30"/>
      <c r="C204" s="107">
        <v>290</v>
      </c>
      <c r="D204" s="107">
        <v>213</v>
      </c>
      <c r="E204" s="107">
        <v>169</v>
      </c>
      <c r="F204" s="30"/>
      <c r="G204" s="107">
        <v>76</v>
      </c>
      <c r="H204" s="107">
        <v>77</v>
      </c>
      <c r="I204" s="30"/>
      <c r="J204" s="30"/>
      <c r="K204" s="30"/>
      <c r="L204" s="30"/>
      <c r="M204" s="107">
        <v>637</v>
      </c>
    </row>
    <row r="205" spans="1:13" x14ac:dyDescent="0.3">
      <c r="A205" s="103" t="s">
        <v>906</v>
      </c>
      <c r="B205" s="30"/>
      <c r="C205" s="30"/>
      <c r="D205" s="30"/>
      <c r="E205" s="30"/>
      <c r="F205" s="107">
        <v>19228</v>
      </c>
      <c r="G205" s="30"/>
      <c r="H205" s="30"/>
      <c r="I205" s="30"/>
      <c r="J205" s="30"/>
      <c r="K205" s="30"/>
      <c r="L205" s="30"/>
      <c r="M205" s="107">
        <v>19228</v>
      </c>
    </row>
    <row r="206" spans="1:13" x14ac:dyDescent="0.3">
      <c r="A206" s="103" t="s">
        <v>905</v>
      </c>
      <c r="B206" s="30"/>
      <c r="C206" s="30"/>
      <c r="D206" s="107">
        <v>124</v>
      </c>
      <c r="E206" s="30"/>
      <c r="F206" s="30"/>
      <c r="G206" s="30"/>
      <c r="H206" s="107">
        <v>88</v>
      </c>
      <c r="I206" s="30"/>
      <c r="J206" s="30"/>
      <c r="K206" s="30"/>
      <c r="L206" s="30"/>
      <c r="M206" s="107">
        <v>184</v>
      </c>
    </row>
    <row r="207" spans="1:13" x14ac:dyDescent="0.3">
      <c r="A207" s="103" t="s">
        <v>904</v>
      </c>
      <c r="B207" s="30"/>
      <c r="C207" s="107">
        <v>399</v>
      </c>
      <c r="D207" s="107">
        <v>812</v>
      </c>
      <c r="E207" s="107">
        <v>221</v>
      </c>
      <c r="F207" s="30"/>
      <c r="G207" s="107">
        <v>44</v>
      </c>
      <c r="H207" s="30"/>
      <c r="I207" s="30"/>
      <c r="J207" s="107">
        <v>434</v>
      </c>
      <c r="K207" s="30"/>
      <c r="L207" s="30"/>
      <c r="M207" s="107">
        <v>1362</v>
      </c>
    </row>
    <row r="208" spans="1:13" x14ac:dyDescent="0.3">
      <c r="A208" s="103" t="s">
        <v>903</v>
      </c>
      <c r="B208" s="30"/>
      <c r="C208" s="30"/>
      <c r="D208" s="107">
        <v>283</v>
      </c>
      <c r="E208" s="30"/>
      <c r="F208" s="30"/>
      <c r="G208" s="107">
        <v>164</v>
      </c>
      <c r="H208" s="107">
        <v>35</v>
      </c>
      <c r="I208" s="30"/>
      <c r="J208" s="30"/>
      <c r="K208" s="30"/>
      <c r="L208" s="30"/>
      <c r="M208" s="107">
        <v>304</v>
      </c>
    </row>
    <row r="209" spans="1:13" x14ac:dyDescent="0.3">
      <c r="A209" s="103" t="s">
        <v>902</v>
      </c>
      <c r="B209" s="30"/>
      <c r="C209" s="107">
        <v>426</v>
      </c>
      <c r="D209" s="107">
        <v>441</v>
      </c>
      <c r="E209" s="107">
        <v>289</v>
      </c>
      <c r="F209" s="30"/>
      <c r="G209" s="107">
        <v>82</v>
      </c>
      <c r="H209" s="107">
        <v>236</v>
      </c>
      <c r="I209" s="107">
        <v>202</v>
      </c>
      <c r="J209" s="30"/>
      <c r="K209" s="30"/>
      <c r="L209" s="30"/>
      <c r="M209" s="107">
        <v>1094</v>
      </c>
    </row>
    <row r="210" spans="1:13" x14ac:dyDescent="0.3">
      <c r="A210" s="103" t="s">
        <v>901</v>
      </c>
      <c r="B210" s="30"/>
      <c r="C210" s="107">
        <v>128</v>
      </c>
      <c r="D210" s="30"/>
      <c r="E210" s="107">
        <v>33</v>
      </c>
      <c r="F210" s="30"/>
      <c r="G210" s="30"/>
      <c r="H210" s="30"/>
      <c r="I210" s="30"/>
      <c r="J210" s="30"/>
      <c r="K210" s="30"/>
      <c r="L210" s="30"/>
      <c r="M210" s="107">
        <v>128</v>
      </c>
    </row>
    <row r="211" spans="1:13" x14ac:dyDescent="0.3">
      <c r="A211" s="103" t="s">
        <v>900</v>
      </c>
      <c r="B211" s="30"/>
      <c r="C211" s="107">
        <v>244</v>
      </c>
      <c r="D211" s="107">
        <v>521</v>
      </c>
      <c r="E211" s="107">
        <v>103</v>
      </c>
      <c r="F211" s="30"/>
      <c r="G211" s="107">
        <v>31</v>
      </c>
      <c r="H211" s="107">
        <v>128</v>
      </c>
      <c r="I211" s="30"/>
      <c r="J211" s="30"/>
      <c r="K211" s="30"/>
      <c r="L211" s="30"/>
      <c r="M211" s="107">
        <v>797</v>
      </c>
    </row>
    <row r="212" spans="1:13" x14ac:dyDescent="0.3">
      <c r="A212" s="103" t="s">
        <v>899</v>
      </c>
      <c r="B212" s="30"/>
      <c r="C212" s="107">
        <v>23</v>
      </c>
      <c r="D212" s="30"/>
      <c r="E212" s="30"/>
      <c r="F212" s="30"/>
      <c r="G212" s="30"/>
      <c r="H212" s="30"/>
      <c r="I212" s="30"/>
      <c r="J212" s="30"/>
      <c r="K212" s="30"/>
      <c r="L212" s="30"/>
      <c r="M212" s="107">
        <v>23</v>
      </c>
    </row>
    <row r="213" spans="1:13" x14ac:dyDescent="0.3">
      <c r="A213" s="103" t="s">
        <v>898</v>
      </c>
      <c r="B213" s="30"/>
      <c r="C213" s="30"/>
      <c r="D213" s="30"/>
      <c r="E213" s="30"/>
      <c r="F213" s="30"/>
      <c r="G213" s="30"/>
      <c r="H213" s="107">
        <v>23</v>
      </c>
      <c r="I213" s="30"/>
      <c r="J213" s="30"/>
      <c r="K213" s="30"/>
      <c r="L213" s="30"/>
      <c r="M213" s="107">
        <v>23</v>
      </c>
    </row>
    <row r="214" spans="1:13" x14ac:dyDescent="0.3">
      <c r="A214" s="103" t="s">
        <v>897</v>
      </c>
      <c r="B214" s="30"/>
      <c r="C214" s="30"/>
      <c r="D214" s="30"/>
      <c r="E214" s="30"/>
      <c r="F214" s="30"/>
      <c r="G214" s="30"/>
      <c r="H214" s="30"/>
      <c r="I214" s="30"/>
      <c r="J214" s="107">
        <v>568</v>
      </c>
      <c r="K214" s="30"/>
      <c r="L214" s="30"/>
      <c r="M214" s="107">
        <v>568</v>
      </c>
    </row>
    <row r="215" spans="1:13" x14ac:dyDescent="0.3">
      <c r="A215" s="103" t="s">
        <v>896</v>
      </c>
      <c r="B215" s="30"/>
      <c r="C215" s="30"/>
      <c r="D215" s="30"/>
      <c r="E215" s="107">
        <v>23</v>
      </c>
      <c r="F215" s="30"/>
      <c r="G215" s="30"/>
      <c r="H215" s="30"/>
      <c r="I215" s="30"/>
      <c r="J215" s="30"/>
      <c r="K215" s="30"/>
      <c r="L215" s="30"/>
      <c r="M215" s="107">
        <v>23</v>
      </c>
    </row>
    <row r="216" spans="1:13" x14ac:dyDescent="0.3">
      <c r="A216" s="103" t="s">
        <v>895</v>
      </c>
      <c r="B216" s="30"/>
      <c r="C216" s="107">
        <v>101</v>
      </c>
      <c r="D216" s="107">
        <v>115</v>
      </c>
      <c r="E216" s="107">
        <v>54</v>
      </c>
      <c r="F216" s="30"/>
      <c r="G216" s="107">
        <v>94</v>
      </c>
      <c r="H216" s="107">
        <v>65</v>
      </c>
      <c r="I216" s="107">
        <v>79</v>
      </c>
      <c r="J216" s="107">
        <v>1224</v>
      </c>
      <c r="K216" s="30"/>
      <c r="L216" s="30"/>
      <c r="M216" s="107">
        <v>1368</v>
      </c>
    </row>
    <row r="217" spans="1:13" x14ac:dyDescent="0.3">
      <c r="A217" s="103" t="s">
        <v>894</v>
      </c>
      <c r="B217" s="30"/>
      <c r="C217" s="107">
        <v>58</v>
      </c>
      <c r="D217" s="30"/>
      <c r="E217" s="107">
        <v>25</v>
      </c>
      <c r="F217" s="30"/>
      <c r="G217" s="30"/>
      <c r="H217" s="30"/>
      <c r="I217" s="30"/>
      <c r="J217" s="30"/>
      <c r="K217" s="30"/>
      <c r="L217" s="30"/>
      <c r="M217" s="107">
        <v>83</v>
      </c>
    </row>
    <row r="218" spans="1:13" x14ac:dyDescent="0.3">
      <c r="A218" s="103" t="s">
        <v>893</v>
      </c>
      <c r="B218" s="30"/>
      <c r="C218" s="107">
        <v>45</v>
      </c>
      <c r="D218" s="30"/>
      <c r="E218" s="30"/>
      <c r="F218" s="30"/>
      <c r="G218" s="30"/>
      <c r="H218" s="30"/>
      <c r="I218" s="30"/>
      <c r="J218" s="30"/>
      <c r="K218" s="30"/>
      <c r="L218" s="30"/>
      <c r="M218" s="107">
        <v>45</v>
      </c>
    </row>
    <row r="219" spans="1:13" x14ac:dyDescent="0.3">
      <c r="A219" s="103" t="s">
        <v>892</v>
      </c>
      <c r="B219" s="30"/>
      <c r="C219" s="107">
        <v>263</v>
      </c>
      <c r="D219" s="107">
        <v>422</v>
      </c>
      <c r="E219" s="30"/>
      <c r="F219" s="30"/>
      <c r="G219" s="107">
        <v>22</v>
      </c>
      <c r="H219" s="107">
        <v>197</v>
      </c>
      <c r="I219" s="30"/>
      <c r="J219" s="30"/>
      <c r="K219" s="30"/>
      <c r="L219" s="30"/>
      <c r="M219" s="107">
        <v>625</v>
      </c>
    </row>
    <row r="220" spans="1:13" x14ac:dyDescent="0.3">
      <c r="A220" s="103" t="s">
        <v>891</v>
      </c>
      <c r="B220" s="30"/>
      <c r="C220" s="30"/>
      <c r="D220" s="30"/>
      <c r="E220" s="107">
        <v>187</v>
      </c>
      <c r="F220" s="30"/>
      <c r="G220" s="107">
        <v>56</v>
      </c>
      <c r="H220" s="30"/>
      <c r="I220" s="107">
        <v>371</v>
      </c>
      <c r="J220" s="30"/>
      <c r="K220" s="30"/>
      <c r="L220" s="30"/>
      <c r="M220" s="107">
        <v>371</v>
      </c>
    </row>
    <row r="221" spans="1:13" x14ac:dyDescent="0.3">
      <c r="A221" s="103" t="s">
        <v>890</v>
      </c>
      <c r="B221" s="30"/>
      <c r="C221" s="30"/>
      <c r="D221" s="30"/>
      <c r="E221" s="107">
        <v>23</v>
      </c>
      <c r="F221" s="30"/>
      <c r="G221" s="30"/>
      <c r="H221" s="30"/>
      <c r="I221" s="30"/>
      <c r="J221" s="30"/>
      <c r="K221" s="30"/>
      <c r="L221" s="30"/>
      <c r="M221" s="107">
        <v>23</v>
      </c>
    </row>
    <row r="222" spans="1:13" x14ac:dyDescent="0.3">
      <c r="A222" s="103" t="s">
        <v>889</v>
      </c>
      <c r="B222" s="30"/>
      <c r="C222" s="30"/>
      <c r="D222" s="107">
        <v>100</v>
      </c>
      <c r="E222" s="107">
        <v>560</v>
      </c>
      <c r="F222" s="30"/>
      <c r="G222" s="107">
        <v>631</v>
      </c>
      <c r="H222" s="30"/>
      <c r="I222" s="30"/>
      <c r="J222" s="30"/>
      <c r="K222" s="30"/>
      <c r="L222" s="30"/>
      <c r="M222" s="107">
        <v>854</v>
      </c>
    </row>
    <row r="223" spans="1:13" x14ac:dyDescent="0.3">
      <c r="A223" s="103" t="s">
        <v>888</v>
      </c>
      <c r="B223" s="30"/>
      <c r="C223" s="107">
        <v>104</v>
      </c>
      <c r="D223" s="107">
        <v>32</v>
      </c>
      <c r="E223" s="107">
        <v>44</v>
      </c>
      <c r="F223" s="30"/>
      <c r="G223" s="107">
        <v>30</v>
      </c>
      <c r="H223" s="30"/>
      <c r="I223" s="30"/>
      <c r="J223" s="30"/>
      <c r="K223" s="30"/>
      <c r="L223" s="30"/>
      <c r="M223" s="107">
        <v>134</v>
      </c>
    </row>
    <row r="224" spans="1:13" x14ac:dyDescent="0.3">
      <c r="A224" s="103" t="s">
        <v>887</v>
      </c>
      <c r="B224" s="30"/>
      <c r="C224" s="30"/>
      <c r="D224" s="30"/>
      <c r="E224" s="107">
        <v>149</v>
      </c>
      <c r="F224" s="30"/>
      <c r="G224" s="107">
        <v>67</v>
      </c>
      <c r="H224" s="30"/>
      <c r="I224" s="107">
        <v>246</v>
      </c>
      <c r="J224" s="30"/>
      <c r="K224" s="30"/>
      <c r="L224" s="30"/>
      <c r="M224" s="107">
        <v>263</v>
      </c>
    </row>
    <row r="225" spans="1:13" x14ac:dyDescent="0.3">
      <c r="A225" s="103" t="s">
        <v>886</v>
      </c>
      <c r="B225" s="30"/>
      <c r="C225" s="30"/>
      <c r="D225" s="30"/>
      <c r="E225" s="107">
        <v>37</v>
      </c>
      <c r="F225" s="30"/>
      <c r="G225" s="107">
        <v>30</v>
      </c>
      <c r="H225" s="30"/>
      <c r="I225" s="30"/>
      <c r="J225" s="30"/>
      <c r="K225" s="30"/>
      <c r="L225" s="30"/>
      <c r="M225" s="107">
        <v>49</v>
      </c>
    </row>
    <row r="226" spans="1:13" x14ac:dyDescent="0.3">
      <c r="A226" s="103" t="s">
        <v>885</v>
      </c>
      <c r="B226" s="30"/>
      <c r="C226" s="30"/>
      <c r="D226" s="30"/>
      <c r="E226" s="30"/>
      <c r="F226" s="30"/>
      <c r="G226" s="30"/>
      <c r="H226" s="107">
        <v>41</v>
      </c>
      <c r="I226" s="30"/>
      <c r="J226" s="30"/>
      <c r="K226" s="30"/>
      <c r="L226" s="30"/>
      <c r="M226" s="107">
        <v>41</v>
      </c>
    </row>
    <row r="227" spans="1:13" x14ac:dyDescent="0.3">
      <c r="A227" s="103" t="s">
        <v>884</v>
      </c>
      <c r="B227" s="30"/>
      <c r="C227" s="30"/>
      <c r="D227" s="107">
        <v>44</v>
      </c>
      <c r="E227" s="107">
        <v>70</v>
      </c>
      <c r="F227" s="30"/>
      <c r="G227" s="30"/>
      <c r="H227" s="107">
        <v>43</v>
      </c>
      <c r="I227" s="30"/>
      <c r="J227" s="30"/>
      <c r="K227" s="30"/>
      <c r="L227" s="30"/>
      <c r="M227" s="107">
        <v>111</v>
      </c>
    </row>
    <row r="228" spans="1:13" x14ac:dyDescent="0.3">
      <c r="A228" s="103" t="s">
        <v>883</v>
      </c>
      <c r="B228" s="30"/>
      <c r="C228" s="107">
        <v>207</v>
      </c>
      <c r="D228" s="107">
        <v>290</v>
      </c>
      <c r="E228" s="107">
        <v>117</v>
      </c>
      <c r="F228" s="30"/>
      <c r="G228" s="107">
        <v>56</v>
      </c>
      <c r="H228" s="107">
        <v>381</v>
      </c>
      <c r="I228" s="107">
        <v>135</v>
      </c>
      <c r="J228" s="107">
        <v>700</v>
      </c>
      <c r="K228" s="30"/>
      <c r="L228" s="30"/>
      <c r="M228" s="107">
        <v>1305</v>
      </c>
    </row>
    <row r="229" spans="1:13" x14ac:dyDescent="0.3">
      <c r="A229" s="103" t="s">
        <v>882</v>
      </c>
      <c r="B229" s="30"/>
      <c r="C229" s="30"/>
      <c r="D229" s="30"/>
      <c r="E229" s="30"/>
      <c r="F229" s="30"/>
      <c r="G229" s="30"/>
      <c r="H229" s="30"/>
      <c r="I229" s="30"/>
      <c r="J229" s="107">
        <v>2587</v>
      </c>
      <c r="K229" s="30"/>
      <c r="L229" s="30"/>
      <c r="M229" s="107">
        <v>2587</v>
      </c>
    </row>
    <row r="230" spans="1:13" x14ac:dyDescent="0.3">
      <c r="A230" s="103" t="s">
        <v>881</v>
      </c>
      <c r="B230" s="30"/>
      <c r="C230" s="107">
        <v>241</v>
      </c>
      <c r="D230" s="107">
        <v>232</v>
      </c>
      <c r="E230" s="107">
        <v>123</v>
      </c>
      <c r="F230" s="30"/>
      <c r="G230" s="107">
        <v>89</v>
      </c>
      <c r="H230" s="107">
        <v>51</v>
      </c>
      <c r="I230" s="30"/>
      <c r="J230" s="107">
        <v>143</v>
      </c>
      <c r="K230" s="30"/>
      <c r="L230" s="30"/>
      <c r="M230" s="107">
        <v>378</v>
      </c>
    </row>
    <row r="231" spans="1:13" x14ac:dyDescent="0.3">
      <c r="A231" s="103" t="s">
        <v>880</v>
      </c>
      <c r="B231" s="30"/>
      <c r="C231" s="107">
        <v>200</v>
      </c>
      <c r="D231" s="107">
        <v>215</v>
      </c>
      <c r="E231" s="107">
        <v>108</v>
      </c>
      <c r="F231" s="30"/>
      <c r="G231" s="107">
        <v>60</v>
      </c>
      <c r="H231" s="107">
        <v>72</v>
      </c>
      <c r="I231" s="107">
        <v>90</v>
      </c>
      <c r="J231" s="107">
        <v>321</v>
      </c>
      <c r="K231" s="30"/>
      <c r="L231" s="30"/>
      <c r="M231" s="107">
        <v>525</v>
      </c>
    </row>
    <row r="232" spans="1:13" x14ac:dyDescent="0.3">
      <c r="A232" s="103" t="s">
        <v>879</v>
      </c>
      <c r="B232" s="30"/>
      <c r="C232" s="107">
        <v>137</v>
      </c>
      <c r="D232" s="107">
        <v>208</v>
      </c>
      <c r="E232" s="107">
        <v>135</v>
      </c>
      <c r="F232" s="30"/>
      <c r="G232" s="107">
        <v>25</v>
      </c>
      <c r="H232" s="107">
        <v>109</v>
      </c>
      <c r="I232" s="30"/>
      <c r="J232" s="107">
        <v>538</v>
      </c>
      <c r="K232" s="30"/>
      <c r="L232" s="30"/>
      <c r="M232" s="107">
        <v>692</v>
      </c>
    </row>
    <row r="233" spans="1:13" x14ac:dyDescent="0.3">
      <c r="A233" s="103" t="s">
        <v>878</v>
      </c>
      <c r="B233" s="30"/>
      <c r="C233" s="30"/>
      <c r="D233" s="30"/>
      <c r="E233" s="107">
        <v>23</v>
      </c>
      <c r="F233" s="30"/>
      <c r="G233" s="30"/>
      <c r="H233" s="30"/>
      <c r="I233" s="30"/>
      <c r="J233" s="30"/>
      <c r="K233" s="30"/>
      <c r="L233" s="30"/>
      <c r="M233" s="107">
        <v>23</v>
      </c>
    </row>
    <row r="234" spans="1:13" x14ac:dyDescent="0.3">
      <c r="A234" s="103" t="s">
        <v>877</v>
      </c>
      <c r="B234" s="30"/>
      <c r="C234" s="107">
        <v>592</v>
      </c>
      <c r="D234" s="107">
        <v>1100</v>
      </c>
      <c r="E234" s="107">
        <v>60</v>
      </c>
      <c r="F234" s="30"/>
      <c r="G234" s="30"/>
      <c r="H234" s="107">
        <v>138</v>
      </c>
      <c r="I234" s="30"/>
      <c r="J234" s="30"/>
      <c r="K234" s="30"/>
      <c r="L234" s="30"/>
      <c r="M234" s="107">
        <v>1300</v>
      </c>
    </row>
    <row r="235" spans="1:13" x14ac:dyDescent="0.3">
      <c r="A235" s="103" t="s">
        <v>876</v>
      </c>
      <c r="B235" s="30"/>
      <c r="C235" s="30"/>
      <c r="D235" s="30"/>
      <c r="E235" s="30"/>
      <c r="F235" s="30"/>
      <c r="G235" s="30"/>
      <c r="H235" s="107">
        <v>75</v>
      </c>
      <c r="I235" s="30"/>
      <c r="J235" s="30"/>
      <c r="K235" s="30"/>
      <c r="L235" s="30"/>
      <c r="M235" s="107">
        <v>75</v>
      </c>
    </row>
    <row r="236" spans="1:13" x14ac:dyDescent="0.3">
      <c r="A236" s="103" t="s">
        <v>875</v>
      </c>
      <c r="B236" s="30"/>
      <c r="C236" s="30"/>
      <c r="D236" s="107">
        <v>36</v>
      </c>
      <c r="E236" s="30"/>
      <c r="F236" s="30"/>
      <c r="G236" s="30"/>
      <c r="H236" s="30"/>
      <c r="I236" s="30"/>
      <c r="J236" s="30"/>
      <c r="K236" s="30"/>
      <c r="L236" s="30"/>
      <c r="M236" s="107">
        <v>36</v>
      </c>
    </row>
    <row r="237" spans="1:13" x14ac:dyDescent="0.3">
      <c r="A237" s="103" t="s">
        <v>874</v>
      </c>
      <c r="B237" s="30"/>
      <c r="C237" s="30"/>
      <c r="D237" s="30"/>
      <c r="E237" s="107">
        <v>27</v>
      </c>
      <c r="F237" s="30"/>
      <c r="G237" s="30"/>
      <c r="H237" s="30"/>
      <c r="I237" s="30"/>
      <c r="J237" s="30"/>
      <c r="K237" s="30"/>
      <c r="L237" s="30"/>
      <c r="M237" s="107">
        <v>27</v>
      </c>
    </row>
    <row r="238" spans="1:13" x14ac:dyDescent="0.3">
      <c r="A238" s="103" t="s">
        <v>873</v>
      </c>
      <c r="B238" s="30"/>
      <c r="C238" s="107">
        <v>245</v>
      </c>
      <c r="D238" s="107">
        <v>171</v>
      </c>
      <c r="E238" s="107">
        <v>401</v>
      </c>
      <c r="F238" s="30"/>
      <c r="G238" s="107">
        <v>220</v>
      </c>
      <c r="H238" s="107">
        <v>43</v>
      </c>
      <c r="I238" s="107">
        <v>129</v>
      </c>
      <c r="J238" s="30"/>
      <c r="K238" s="30"/>
      <c r="L238" s="30"/>
      <c r="M238" s="107">
        <v>746</v>
      </c>
    </row>
    <row r="239" spans="1:13" x14ac:dyDescent="0.3">
      <c r="A239" s="103" t="s">
        <v>872</v>
      </c>
      <c r="B239" s="30"/>
      <c r="C239" s="30"/>
      <c r="D239" s="107">
        <v>57</v>
      </c>
      <c r="E239" s="107">
        <v>52</v>
      </c>
      <c r="F239" s="30"/>
      <c r="G239" s="107">
        <v>33</v>
      </c>
      <c r="H239" s="30"/>
      <c r="I239" s="30"/>
      <c r="J239" s="30"/>
      <c r="K239" s="30"/>
      <c r="L239" s="30"/>
      <c r="M239" s="107">
        <v>103</v>
      </c>
    </row>
    <row r="240" spans="1:13" x14ac:dyDescent="0.3">
      <c r="A240" s="103" t="s">
        <v>871</v>
      </c>
      <c r="B240" s="30"/>
      <c r="C240" s="107">
        <v>202</v>
      </c>
      <c r="D240" s="107">
        <v>76</v>
      </c>
      <c r="E240" s="30"/>
      <c r="F240" s="30"/>
      <c r="G240" s="30"/>
      <c r="H240" s="30"/>
      <c r="I240" s="30"/>
      <c r="J240" s="30"/>
      <c r="K240" s="30"/>
      <c r="L240" s="30"/>
      <c r="M240" s="107">
        <v>214</v>
      </c>
    </row>
    <row r="241" spans="1:13" x14ac:dyDescent="0.3">
      <c r="A241" s="103" t="s">
        <v>870</v>
      </c>
      <c r="B241" s="30"/>
      <c r="C241" s="107">
        <v>455</v>
      </c>
      <c r="D241" s="107">
        <v>243</v>
      </c>
      <c r="E241" s="107">
        <v>193</v>
      </c>
      <c r="F241" s="30"/>
      <c r="G241" s="30"/>
      <c r="H241" s="107">
        <v>23</v>
      </c>
      <c r="I241" s="30"/>
      <c r="J241" s="30"/>
      <c r="K241" s="30"/>
      <c r="L241" s="30"/>
      <c r="M241" s="107">
        <v>603</v>
      </c>
    </row>
    <row r="242" spans="1:13" x14ac:dyDescent="0.3">
      <c r="A242" s="103" t="s">
        <v>869</v>
      </c>
      <c r="B242" s="30"/>
      <c r="C242" s="30"/>
      <c r="D242" s="30"/>
      <c r="E242" s="107">
        <v>86</v>
      </c>
      <c r="F242" s="30"/>
      <c r="G242" s="30"/>
      <c r="H242" s="107">
        <v>82</v>
      </c>
      <c r="I242" s="30"/>
      <c r="J242" s="30"/>
      <c r="K242" s="30"/>
      <c r="L242" s="30"/>
      <c r="M242" s="107">
        <v>95</v>
      </c>
    </row>
    <row r="243" spans="1:13" x14ac:dyDescent="0.3">
      <c r="A243" s="103" t="s">
        <v>868</v>
      </c>
      <c r="B243" s="30"/>
      <c r="C243" s="30"/>
      <c r="D243" s="30"/>
      <c r="E243" s="30"/>
      <c r="F243" s="30"/>
      <c r="G243" s="107">
        <v>59</v>
      </c>
      <c r="H243" s="30"/>
      <c r="I243" s="30"/>
      <c r="J243" s="30"/>
      <c r="K243" s="30"/>
      <c r="L243" s="30"/>
      <c r="M243" s="107">
        <v>59</v>
      </c>
    </row>
    <row r="244" spans="1:13" x14ac:dyDescent="0.3">
      <c r="A244" s="103" t="s">
        <v>867</v>
      </c>
      <c r="B244" s="30"/>
      <c r="C244" s="107">
        <v>109</v>
      </c>
      <c r="D244" s="107">
        <v>149</v>
      </c>
      <c r="E244" s="107">
        <v>186</v>
      </c>
      <c r="F244" s="30"/>
      <c r="G244" s="107">
        <v>26</v>
      </c>
      <c r="H244" s="107">
        <v>90</v>
      </c>
      <c r="I244" s="107">
        <v>112</v>
      </c>
      <c r="J244" s="30"/>
      <c r="K244" s="30"/>
      <c r="L244" s="30"/>
      <c r="M244" s="107">
        <v>416</v>
      </c>
    </row>
    <row r="245" spans="1:13" x14ac:dyDescent="0.3">
      <c r="A245" s="103" t="s">
        <v>866</v>
      </c>
      <c r="B245" s="30"/>
      <c r="C245" s="30"/>
      <c r="D245" s="30"/>
      <c r="E245" s="30"/>
      <c r="F245" s="30"/>
      <c r="G245" s="107">
        <v>91</v>
      </c>
      <c r="H245" s="30"/>
      <c r="I245" s="30"/>
      <c r="J245" s="30"/>
      <c r="K245" s="30"/>
      <c r="L245" s="30"/>
      <c r="M245" s="107">
        <v>91</v>
      </c>
    </row>
    <row r="246" spans="1:13" x14ac:dyDescent="0.3">
      <c r="A246" s="103" t="s">
        <v>865</v>
      </c>
      <c r="B246" s="30"/>
      <c r="C246" s="30"/>
      <c r="D246" s="107">
        <v>40</v>
      </c>
      <c r="E246" s="107">
        <v>28</v>
      </c>
      <c r="F246" s="30"/>
      <c r="G246" s="107">
        <v>33</v>
      </c>
      <c r="H246" s="30"/>
      <c r="I246" s="30"/>
      <c r="J246" s="30"/>
      <c r="K246" s="30"/>
      <c r="L246" s="30"/>
      <c r="M246" s="107">
        <v>87</v>
      </c>
    </row>
    <row r="247" spans="1:13" x14ac:dyDescent="0.3">
      <c r="A247" s="103" t="s">
        <v>864</v>
      </c>
      <c r="B247" s="30"/>
      <c r="C247" s="107">
        <v>511</v>
      </c>
      <c r="D247" s="107">
        <v>1765</v>
      </c>
      <c r="E247" s="107">
        <v>432</v>
      </c>
      <c r="F247" s="30"/>
      <c r="G247" s="107">
        <v>470</v>
      </c>
      <c r="H247" s="107">
        <v>759</v>
      </c>
      <c r="I247" s="30"/>
      <c r="J247" s="107">
        <v>1702</v>
      </c>
      <c r="K247" s="30"/>
      <c r="L247" s="30"/>
      <c r="M247" s="107">
        <v>4378</v>
      </c>
    </row>
    <row r="248" spans="1:13" x14ac:dyDescent="0.3">
      <c r="A248" s="103" t="s">
        <v>863</v>
      </c>
      <c r="B248" s="30"/>
      <c r="C248" s="107">
        <v>151</v>
      </c>
      <c r="D248" s="107">
        <v>149</v>
      </c>
      <c r="E248" s="107">
        <v>71</v>
      </c>
      <c r="F248" s="30"/>
      <c r="G248" s="107">
        <v>75</v>
      </c>
      <c r="H248" s="107">
        <v>61</v>
      </c>
      <c r="I248" s="107">
        <v>25</v>
      </c>
      <c r="J248" s="30"/>
      <c r="K248" s="30"/>
      <c r="L248" s="30"/>
      <c r="M248" s="107">
        <v>351</v>
      </c>
    </row>
    <row r="249" spans="1:13" x14ac:dyDescent="0.3">
      <c r="A249" s="103" t="s">
        <v>862</v>
      </c>
      <c r="B249" s="30"/>
      <c r="C249" s="107">
        <v>225</v>
      </c>
      <c r="D249" s="107">
        <v>202</v>
      </c>
      <c r="E249" s="107">
        <v>106</v>
      </c>
      <c r="F249" s="30"/>
      <c r="G249" s="107">
        <v>36</v>
      </c>
      <c r="H249" s="107">
        <v>101</v>
      </c>
      <c r="I249" s="107">
        <v>28</v>
      </c>
      <c r="J249" s="30"/>
      <c r="K249" s="30"/>
      <c r="L249" s="30"/>
      <c r="M249" s="107">
        <v>483</v>
      </c>
    </row>
    <row r="250" spans="1:13" x14ac:dyDescent="0.3">
      <c r="A250" s="103" t="s">
        <v>861</v>
      </c>
      <c r="B250" s="30"/>
      <c r="C250" s="107">
        <v>292</v>
      </c>
      <c r="D250" s="107">
        <v>301</v>
      </c>
      <c r="E250" s="107">
        <v>25</v>
      </c>
      <c r="F250" s="30"/>
      <c r="G250" s="107">
        <v>57</v>
      </c>
      <c r="H250" s="107">
        <v>177</v>
      </c>
      <c r="I250" s="30"/>
      <c r="J250" s="30"/>
      <c r="K250" s="30"/>
      <c r="L250" s="30"/>
      <c r="M250" s="107">
        <v>566</v>
      </c>
    </row>
    <row r="251" spans="1:13" x14ac:dyDescent="0.3">
      <c r="A251" s="103" t="s">
        <v>860</v>
      </c>
      <c r="B251" s="30"/>
      <c r="C251" s="30"/>
      <c r="D251" s="30"/>
      <c r="E251" s="30"/>
      <c r="F251" s="30"/>
      <c r="G251" s="30"/>
      <c r="H251" s="30"/>
      <c r="I251" s="30"/>
      <c r="J251" s="107">
        <v>423</v>
      </c>
      <c r="K251" s="30"/>
      <c r="L251" s="30"/>
      <c r="M251" s="107">
        <v>423</v>
      </c>
    </row>
    <row r="252" spans="1:13" x14ac:dyDescent="0.3">
      <c r="A252" s="103" t="s">
        <v>859</v>
      </c>
      <c r="B252" s="30"/>
      <c r="C252" s="107">
        <v>1119</v>
      </c>
      <c r="D252" s="107">
        <v>625</v>
      </c>
      <c r="E252" s="30"/>
      <c r="F252" s="30"/>
      <c r="G252" s="30"/>
      <c r="H252" s="107">
        <v>76</v>
      </c>
      <c r="I252" s="30"/>
      <c r="J252" s="30"/>
      <c r="K252" s="107">
        <v>27</v>
      </c>
      <c r="L252" s="30"/>
      <c r="M252" s="107">
        <v>1160</v>
      </c>
    </row>
    <row r="253" spans="1:13" x14ac:dyDescent="0.3">
      <c r="A253" s="103" t="s">
        <v>858</v>
      </c>
      <c r="B253" s="30"/>
      <c r="C253" s="107">
        <v>838</v>
      </c>
      <c r="D253" s="107">
        <v>343</v>
      </c>
      <c r="E253" s="30"/>
      <c r="F253" s="30"/>
      <c r="G253" s="30"/>
      <c r="H253" s="107">
        <v>106</v>
      </c>
      <c r="I253" s="30"/>
      <c r="J253" s="30"/>
      <c r="K253" s="107">
        <v>34</v>
      </c>
      <c r="L253" s="30"/>
      <c r="M253" s="107">
        <v>873</v>
      </c>
    </row>
    <row r="254" spans="1:13" x14ac:dyDescent="0.3">
      <c r="A254" s="103" t="s">
        <v>857</v>
      </c>
      <c r="B254" s="107">
        <v>46</v>
      </c>
      <c r="C254" s="107">
        <v>520</v>
      </c>
      <c r="D254" s="107">
        <v>317</v>
      </c>
      <c r="E254" s="30"/>
      <c r="F254" s="30"/>
      <c r="G254" s="30"/>
      <c r="H254" s="30"/>
      <c r="I254" s="30"/>
      <c r="J254" s="30"/>
      <c r="K254" s="30"/>
      <c r="L254" s="30"/>
      <c r="M254" s="107">
        <v>616</v>
      </c>
    </row>
    <row r="255" spans="1:13" x14ac:dyDescent="0.3">
      <c r="A255" s="103" t="s">
        <v>856</v>
      </c>
      <c r="B255" s="30"/>
      <c r="C255" s="107">
        <v>1120</v>
      </c>
      <c r="D255" s="107">
        <v>552</v>
      </c>
      <c r="E255" s="30"/>
      <c r="F255" s="30"/>
      <c r="G255" s="30"/>
      <c r="H255" s="30"/>
      <c r="I255" s="30"/>
      <c r="J255" s="30"/>
      <c r="K255" s="107">
        <v>31</v>
      </c>
      <c r="L255" s="30"/>
      <c r="M255" s="107">
        <v>1180</v>
      </c>
    </row>
    <row r="256" spans="1:13" x14ac:dyDescent="0.3">
      <c r="A256" s="103" t="s">
        <v>855</v>
      </c>
      <c r="B256" s="30"/>
      <c r="C256" s="107">
        <v>401</v>
      </c>
      <c r="D256" s="107">
        <v>137</v>
      </c>
      <c r="E256" s="30"/>
      <c r="F256" s="30"/>
      <c r="G256" s="30"/>
      <c r="H256" s="30"/>
      <c r="I256" s="30"/>
      <c r="J256" s="107">
        <v>142</v>
      </c>
      <c r="K256" s="30"/>
      <c r="L256" s="30"/>
      <c r="M256" s="107">
        <v>548</v>
      </c>
    </row>
    <row r="257" spans="1:13" x14ac:dyDescent="0.3">
      <c r="A257" s="103" t="s">
        <v>854</v>
      </c>
      <c r="B257" s="107">
        <v>150</v>
      </c>
      <c r="C257" s="107">
        <v>268</v>
      </c>
      <c r="D257" s="107">
        <v>58</v>
      </c>
      <c r="E257" s="30"/>
      <c r="F257" s="30"/>
      <c r="G257" s="30"/>
      <c r="H257" s="30"/>
      <c r="I257" s="30"/>
      <c r="J257" s="30"/>
      <c r="K257" s="30"/>
      <c r="L257" s="30"/>
      <c r="M257" s="107">
        <v>417</v>
      </c>
    </row>
    <row r="258" spans="1:13" x14ac:dyDescent="0.3">
      <c r="A258" s="103" t="s">
        <v>853</v>
      </c>
      <c r="B258" s="30"/>
      <c r="C258" s="107">
        <v>674</v>
      </c>
      <c r="D258" s="107">
        <v>251</v>
      </c>
      <c r="E258" s="30"/>
      <c r="F258" s="30"/>
      <c r="G258" s="30"/>
      <c r="H258" s="30"/>
      <c r="I258" s="30"/>
      <c r="J258" s="107">
        <v>91</v>
      </c>
      <c r="K258" s="30"/>
      <c r="L258" s="30"/>
      <c r="M258" s="107">
        <v>764</v>
      </c>
    </row>
    <row r="259" spans="1:13" x14ac:dyDescent="0.3">
      <c r="A259" s="103" t="s">
        <v>852</v>
      </c>
      <c r="B259" s="30"/>
      <c r="C259" s="107">
        <v>442</v>
      </c>
      <c r="D259" s="107">
        <v>175</v>
      </c>
      <c r="E259" s="30"/>
      <c r="F259" s="30"/>
      <c r="G259" s="30"/>
      <c r="H259" s="107">
        <v>32</v>
      </c>
      <c r="I259" s="30"/>
      <c r="J259" s="107">
        <v>59</v>
      </c>
      <c r="K259" s="30"/>
      <c r="L259" s="30"/>
      <c r="M259" s="107">
        <v>507</v>
      </c>
    </row>
    <row r="260" spans="1:13" x14ac:dyDescent="0.3">
      <c r="A260" s="103" t="s">
        <v>851</v>
      </c>
      <c r="B260" s="30"/>
      <c r="C260" s="107">
        <v>143</v>
      </c>
      <c r="D260" s="107">
        <v>55</v>
      </c>
      <c r="E260" s="30"/>
      <c r="F260" s="30"/>
      <c r="G260" s="30"/>
      <c r="H260" s="30"/>
      <c r="I260" s="30"/>
      <c r="J260" s="30"/>
      <c r="K260" s="30"/>
      <c r="L260" s="30"/>
      <c r="M260" s="107">
        <v>145</v>
      </c>
    </row>
    <row r="261" spans="1:13" x14ac:dyDescent="0.3">
      <c r="A261" s="103" t="s">
        <v>850</v>
      </c>
      <c r="B261" s="30"/>
      <c r="C261" s="107">
        <v>239</v>
      </c>
      <c r="D261" s="107">
        <v>88</v>
      </c>
      <c r="E261" s="30"/>
      <c r="F261" s="30"/>
      <c r="G261" s="30"/>
      <c r="H261" s="30"/>
      <c r="I261" s="30"/>
      <c r="J261" s="30"/>
      <c r="K261" s="30"/>
      <c r="L261" s="30"/>
      <c r="M261" s="107">
        <v>252</v>
      </c>
    </row>
    <row r="262" spans="1:13" x14ac:dyDescent="0.3">
      <c r="A262" s="103" t="s">
        <v>849</v>
      </c>
      <c r="B262" s="30"/>
      <c r="C262" s="107">
        <v>218</v>
      </c>
      <c r="D262" s="107">
        <v>69</v>
      </c>
      <c r="E262" s="30"/>
      <c r="F262" s="30"/>
      <c r="G262" s="30"/>
      <c r="H262" s="30"/>
      <c r="I262" s="30"/>
      <c r="J262" s="30"/>
      <c r="K262" s="30"/>
      <c r="L262" s="30"/>
      <c r="M262" s="107">
        <v>218</v>
      </c>
    </row>
    <row r="263" spans="1:13" x14ac:dyDescent="0.3">
      <c r="A263" s="103" t="s">
        <v>848</v>
      </c>
      <c r="B263" s="30"/>
      <c r="C263" s="107">
        <v>256</v>
      </c>
      <c r="D263" s="107">
        <v>40</v>
      </c>
      <c r="E263" s="30"/>
      <c r="F263" s="30"/>
      <c r="G263" s="30"/>
      <c r="H263" s="30"/>
      <c r="I263" s="30"/>
      <c r="J263" s="30"/>
      <c r="K263" s="30"/>
      <c r="L263" s="30"/>
      <c r="M263" s="107">
        <v>256</v>
      </c>
    </row>
    <row r="264" spans="1:13" x14ac:dyDescent="0.3">
      <c r="A264" s="103" t="s">
        <v>847</v>
      </c>
      <c r="B264" s="30"/>
      <c r="C264" s="107">
        <v>410</v>
      </c>
      <c r="D264" s="107">
        <v>100</v>
      </c>
      <c r="E264" s="30"/>
      <c r="F264" s="30"/>
      <c r="G264" s="30"/>
      <c r="H264" s="30"/>
      <c r="I264" s="30"/>
      <c r="J264" s="30"/>
      <c r="K264" s="107">
        <v>28</v>
      </c>
      <c r="L264" s="30"/>
      <c r="M264" s="107">
        <v>441</v>
      </c>
    </row>
    <row r="265" spans="1:13" x14ac:dyDescent="0.3">
      <c r="A265" s="103" t="s">
        <v>846</v>
      </c>
      <c r="B265" s="30"/>
      <c r="C265" s="107">
        <v>224</v>
      </c>
      <c r="D265" s="107">
        <v>184</v>
      </c>
      <c r="E265" s="107">
        <v>100</v>
      </c>
      <c r="F265" s="30"/>
      <c r="G265" s="107">
        <v>185</v>
      </c>
      <c r="H265" s="107">
        <v>108</v>
      </c>
      <c r="I265" s="30"/>
      <c r="J265" s="30"/>
      <c r="K265" s="30"/>
      <c r="L265" s="30"/>
      <c r="M265" s="107">
        <v>520</v>
      </c>
    </row>
    <row r="266" spans="1:13" x14ac:dyDescent="0.3">
      <c r="A266" s="103" t="s">
        <v>845</v>
      </c>
      <c r="B266" s="30"/>
      <c r="C266" s="107">
        <v>78</v>
      </c>
      <c r="D266" s="30"/>
      <c r="E266" s="30"/>
      <c r="F266" s="30"/>
      <c r="G266" s="30"/>
      <c r="H266" s="107">
        <v>37</v>
      </c>
      <c r="I266" s="30"/>
      <c r="J266" s="30"/>
      <c r="K266" s="30"/>
      <c r="L266" s="30"/>
      <c r="M266" s="107">
        <v>111</v>
      </c>
    </row>
    <row r="267" spans="1:13" x14ac:dyDescent="0.3">
      <c r="A267" s="103" t="s">
        <v>844</v>
      </c>
      <c r="B267" s="30"/>
      <c r="C267" s="107">
        <v>118</v>
      </c>
      <c r="D267" s="107">
        <v>163</v>
      </c>
      <c r="E267" s="107">
        <v>99</v>
      </c>
      <c r="F267" s="30"/>
      <c r="G267" s="107">
        <v>95</v>
      </c>
      <c r="H267" s="107">
        <v>39</v>
      </c>
      <c r="I267" s="30"/>
      <c r="J267" s="30"/>
      <c r="K267" s="30"/>
      <c r="L267" s="30"/>
      <c r="M267" s="107">
        <v>340</v>
      </c>
    </row>
    <row r="268" spans="1:13" x14ac:dyDescent="0.3">
      <c r="A268" s="103" t="s">
        <v>843</v>
      </c>
      <c r="B268" s="30"/>
      <c r="C268" s="107">
        <v>118</v>
      </c>
      <c r="D268" s="107">
        <v>253</v>
      </c>
      <c r="E268" s="107">
        <v>22</v>
      </c>
      <c r="F268" s="30"/>
      <c r="G268" s="30"/>
      <c r="H268" s="107">
        <v>75</v>
      </c>
      <c r="I268" s="30"/>
      <c r="J268" s="107">
        <v>284</v>
      </c>
      <c r="K268" s="30"/>
      <c r="L268" s="30"/>
      <c r="M268" s="107">
        <v>594</v>
      </c>
    </row>
    <row r="269" spans="1:13" x14ac:dyDescent="0.3">
      <c r="A269" s="103" t="s">
        <v>842</v>
      </c>
      <c r="B269" s="30"/>
      <c r="C269" s="30"/>
      <c r="D269" s="107">
        <v>32</v>
      </c>
      <c r="E269" s="30"/>
      <c r="F269" s="30"/>
      <c r="G269" s="30"/>
      <c r="H269" s="30"/>
      <c r="I269" s="30"/>
      <c r="J269" s="30"/>
      <c r="K269" s="30"/>
      <c r="L269" s="30"/>
      <c r="M269" s="107">
        <v>32</v>
      </c>
    </row>
    <row r="270" spans="1:13" x14ac:dyDescent="0.3">
      <c r="A270" s="103" t="s">
        <v>841</v>
      </c>
      <c r="B270" s="30"/>
      <c r="C270" s="30"/>
      <c r="D270" s="30"/>
      <c r="E270" s="107">
        <v>136</v>
      </c>
      <c r="F270" s="30"/>
      <c r="G270" s="30"/>
      <c r="H270" s="107">
        <v>76</v>
      </c>
      <c r="I270" s="107">
        <v>147</v>
      </c>
      <c r="J270" s="30"/>
      <c r="K270" s="30"/>
      <c r="L270" s="30"/>
      <c r="M270" s="107">
        <v>262</v>
      </c>
    </row>
    <row r="271" spans="1:13" x14ac:dyDescent="0.3">
      <c r="A271" s="103" t="s">
        <v>840</v>
      </c>
      <c r="B271" s="30"/>
      <c r="C271" s="107">
        <v>111</v>
      </c>
      <c r="D271" s="107">
        <v>126</v>
      </c>
      <c r="E271" s="107">
        <v>136</v>
      </c>
      <c r="F271" s="30"/>
      <c r="G271" s="30"/>
      <c r="H271" s="107">
        <v>145</v>
      </c>
      <c r="I271" s="30"/>
      <c r="J271" s="30"/>
      <c r="K271" s="30"/>
      <c r="L271" s="30"/>
      <c r="M271" s="107">
        <v>348</v>
      </c>
    </row>
    <row r="272" spans="1:13" x14ac:dyDescent="0.3">
      <c r="A272" s="103" t="s">
        <v>839</v>
      </c>
      <c r="B272" s="30"/>
      <c r="C272" s="107">
        <v>101</v>
      </c>
      <c r="D272" s="107">
        <v>138</v>
      </c>
      <c r="E272" s="30"/>
      <c r="F272" s="30"/>
      <c r="G272" s="30"/>
      <c r="H272" s="30"/>
      <c r="I272" s="30"/>
      <c r="J272" s="30"/>
      <c r="K272" s="30"/>
      <c r="L272" s="30"/>
      <c r="M272" s="107">
        <v>156</v>
      </c>
    </row>
    <row r="273" spans="1:13" x14ac:dyDescent="0.3">
      <c r="A273" s="103" t="s">
        <v>838</v>
      </c>
      <c r="B273" s="30"/>
      <c r="C273" s="30"/>
      <c r="D273" s="107">
        <v>53</v>
      </c>
      <c r="E273" s="107">
        <v>64</v>
      </c>
      <c r="F273" s="30"/>
      <c r="G273" s="107">
        <v>57</v>
      </c>
      <c r="H273" s="30"/>
      <c r="I273" s="30"/>
      <c r="J273" s="30"/>
      <c r="K273" s="30"/>
      <c r="L273" s="30"/>
      <c r="M273" s="107">
        <v>134</v>
      </c>
    </row>
    <row r="274" spans="1:13" x14ac:dyDescent="0.3">
      <c r="A274" s="103" t="s">
        <v>837</v>
      </c>
      <c r="B274" s="30"/>
      <c r="C274" s="30"/>
      <c r="D274" s="107">
        <v>21</v>
      </c>
      <c r="E274" s="107">
        <v>24</v>
      </c>
      <c r="F274" s="30"/>
      <c r="G274" s="107">
        <v>49</v>
      </c>
      <c r="H274" s="30"/>
      <c r="I274" s="30"/>
      <c r="J274" s="30"/>
      <c r="K274" s="30"/>
      <c r="L274" s="30"/>
      <c r="M274" s="107">
        <v>81</v>
      </c>
    </row>
    <row r="275" spans="1:13" x14ac:dyDescent="0.3">
      <c r="A275" s="103" t="s">
        <v>836</v>
      </c>
      <c r="B275" s="30"/>
      <c r="C275" s="107">
        <v>75</v>
      </c>
      <c r="D275" s="107">
        <v>37</v>
      </c>
      <c r="E275" s="107">
        <v>42</v>
      </c>
      <c r="F275" s="30"/>
      <c r="G275" s="30"/>
      <c r="H275" s="30"/>
      <c r="I275" s="107">
        <v>22</v>
      </c>
      <c r="J275" s="30"/>
      <c r="K275" s="30"/>
      <c r="L275" s="30"/>
      <c r="M275" s="107">
        <v>100</v>
      </c>
    </row>
    <row r="276" spans="1:13" x14ac:dyDescent="0.3">
      <c r="A276" s="103" t="s">
        <v>835</v>
      </c>
      <c r="B276" s="30"/>
      <c r="C276" s="30"/>
      <c r="D276" s="107">
        <v>103</v>
      </c>
      <c r="E276" s="107">
        <v>20</v>
      </c>
      <c r="F276" s="30"/>
      <c r="G276" s="30"/>
      <c r="H276" s="30"/>
      <c r="I276" s="30"/>
      <c r="J276" s="30"/>
      <c r="K276" s="30"/>
      <c r="L276" s="30"/>
      <c r="M276" s="107">
        <v>109</v>
      </c>
    </row>
    <row r="277" spans="1:13" x14ac:dyDescent="0.3">
      <c r="A277" s="103" t="s">
        <v>834</v>
      </c>
      <c r="B277" s="30"/>
      <c r="C277" s="30"/>
      <c r="D277" s="107">
        <v>43</v>
      </c>
      <c r="E277" s="107">
        <v>31</v>
      </c>
      <c r="F277" s="30"/>
      <c r="G277" s="107">
        <v>81</v>
      </c>
      <c r="H277" s="30"/>
      <c r="I277" s="30"/>
      <c r="J277" s="30"/>
      <c r="K277" s="30"/>
      <c r="L277" s="30"/>
      <c r="M277" s="107">
        <v>132</v>
      </c>
    </row>
    <row r="278" spans="1:13" x14ac:dyDescent="0.3">
      <c r="A278" s="103" t="s">
        <v>833</v>
      </c>
      <c r="B278" s="30"/>
      <c r="C278" s="107">
        <v>64</v>
      </c>
      <c r="D278" s="107">
        <v>92</v>
      </c>
      <c r="E278" s="107">
        <v>46</v>
      </c>
      <c r="F278" s="30"/>
      <c r="G278" s="30"/>
      <c r="H278" s="107">
        <v>105</v>
      </c>
      <c r="I278" s="107">
        <v>37</v>
      </c>
      <c r="J278" s="30"/>
      <c r="K278" s="30"/>
      <c r="L278" s="30"/>
      <c r="M278" s="107">
        <v>229</v>
      </c>
    </row>
    <row r="279" spans="1:13" x14ac:dyDescent="0.3">
      <c r="A279" s="103" t="s">
        <v>832</v>
      </c>
      <c r="B279" s="30"/>
      <c r="C279" s="30"/>
      <c r="D279" s="30"/>
      <c r="E279" s="30"/>
      <c r="F279" s="30"/>
      <c r="G279" s="30"/>
      <c r="H279" s="30"/>
      <c r="I279" s="30"/>
      <c r="J279" s="30"/>
      <c r="K279" s="30"/>
      <c r="L279" s="107">
        <v>1815</v>
      </c>
      <c r="M279" s="107">
        <v>1815</v>
      </c>
    </row>
    <row r="280" spans="1:13" x14ac:dyDescent="0.3">
      <c r="A280" s="103" t="s">
        <v>831</v>
      </c>
      <c r="B280" s="30"/>
      <c r="C280" s="107">
        <v>47</v>
      </c>
      <c r="D280" s="107">
        <v>37</v>
      </c>
      <c r="E280" s="30"/>
      <c r="F280" s="30"/>
      <c r="G280" s="30"/>
      <c r="H280" s="30"/>
      <c r="I280" s="30"/>
      <c r="J280" s="30"/>
      <c r="K280" s="30"/>
      <c r="L280" s="30"/>
      <c r="M280" s="107">
        <v>55</v>
      </c>
    </row>
    <row r="281" spans="1:13" x14ac:dyDescent="0.3">
      <c r="A281" s="103" t="s">
        <v>830</v>
      </c>
      <c r="B281" s="30"/>
      <c r="C281" s="107">
        <v>61</v>
      </c>
      <c r="D281" s="107">
        <v>155</v>
      </c>
      <c r="E281" s="107">
        <v>48</v>
      </c>
      <c r="F281" s="30"/>
      <c r="G281" s="107">
        <v>47</v>
      </c>
      <c r="H281" s="107">
        <v>20</v>
      </c>
      <c r="I281" s="30"/>
      <c r="J281" s="30"/>
      <c r="K281" s="30"/>
      <c r="L281" s="30"/>
      <c r="M281" s="107">
        <v>235</v>
      </c>
    </row>
    <row r="282" spans="1:13" x14ac:dyDescent="0.3">
      <c r="A282" s="103" t="s">
        <v>829</v>
      </c>
      <c r="B282" s="30"/>
      <c r="C282" s="107">
        <v>40</v>
      </c>
      <c r="D282" s="30"/>
      <c r="E282" s="107">
        <v>26</v>
      </c>
      <c r="F282" s="30"/>
      <c r="G282" s="30"/>
      <c r="H282" s="30"/>
      <c r="I282" s="30"/>
      <c r="J282" s="30"/>
      <c r="K282" s="30"/>
      <c r="L282" s="30"/>
      <c r="M282" s="107">
        <v>53</v>
      </c>
    </row>
    <row r="283" spans="1:13" x14ac:dyDescent="0.3">
      <c r="A283" s="103" t="s">
        <v>828</v>
      </c>
      <c r="B283" s="30"/>
      <c r="C283" s="107">
        <v>61</v>
      </c>
      <c r="D283" s="30"/>
      <c r="E283" s="30"/>
      <c r="F283" s="30"/>
      <c r="G283" s="30"/>
      <c r="H283" s="30"/>
      <c r="I283" s="30"/>
      <c r="J283" s="30"/>
      <c r="K283" s="30"/>
      <c r="L283" s="30"/>
      <c r="M283" s="107">
        <v>61</v>
      </c>
    </row>
    <row r="284" spans="1:13" x14ac:dyDescent="0.3">
      <c r="A284" s="103" t="s">
        <v>827</v>
      </c>
      <c r="B284" s="30"/>
      <c r="C284" s="107">
        <v>831</v>
      </c>
      <c r="D284" s="107">
        <v>898</v>
      </c>
      <c r="E284" s="107">
        <v>806</v>
      </c>
      <c r="F284" s="30"/>
      <c r="G284" s="107">
        <v>740</v>
      </c>
      <c r="H284" s="107">
        <v>517</v>
      </c>
      <c r="I284" s="107">
        <v>1162</v>
      </c>
      <c r="J284" s="107">
        <v>361</v>
      </c>
      <c r="K284" s="107">
        <v>99</v>
      </c>
      <c r="L284" s="30"/>
      <c r="M284" s="107">
        <v>3421</v>
      </c>
    </row>
    <row r="285" spans="1:13" x14ac:dyDescent="0.3">
      <c r="A285" s="103" t="s">
        <v>826</v>
      </c>
      <c r="B285" s="30"/>
      <c r="C285" s="30"/>
      <c r="D285" s="107">
        <v>41</v>
      </c>
      <c r="E285" s="107">
        <v>347</v>
      </c>
      <c r="F285" s="30"/>
      <c r="G285" s="107">
        <v>148</v>
      </c>
      <c r="H285" s="107">
        <v>30</v>
      </c>
      <c r="I285" s="107">
        <v>446</v>
      </c>
      <c r="J285" s="30"/>
      <c r="K285" s="107">
        <v>60</v>
      </c>
      <c r="L285" s="30"/>
      <c r="M285" s="107">
        <v>682</v>
      </c>
    </row>
    <row r="286" spans="1:13" x14ac:dyDescent="0.3">
      <c r="A286" s="103" t="s">
        <v>825</v>
      </c>
      <c r="B286" s="30"/>
      <c r="C286" s="30"/>
      <c r="D286" s="30"/>
      <c r="E286" s="30"/>
      <c r="F286" s="107">
        <v>17707</v>
      </c>
      <c r="G286" s="30"/>
      <c r="H286" s="30"/>
      <c r="I286" s="30"/>
      <c r="J286" s="30"/>
      <c r="K286" s="30"/>
      <c r="L286" s="30"/>
      <c r="M286" s="107">
        <v>17707</v>
      </c>
    </row>
    <row r="287" spans="1:13" x14ac:dyDescent="0.3">
      <c r="A287" s="103" t="s">
        <v>824</v>
      </c>
      <c r="B287" s="30"/>
      <c r="C287" s="30"/>
      <c r="D287" s="107">
        <v>25</v>
      </c>
      <c r="E287" s="107">
        <v>25</v>
      </c>
      <c r="F287" s="30"/>
      <c r="G287" s="107">
        <v>79</v>
      </c>
      <c r="H287" s="30"/>
      <c r="I287" s="30"/>
      <c r="J287" s="30"/>
      <c r="K287" s="30"/>
      <c r="L287" s="30"/>
      <c r="M287" s="107">
        <v>92</v>
      </c>
    </row>
    <row r="288" spans="1:13" x14ac:dyDescent="0.3">
      <c r="A288" s="103" t="s">
        <v>823</v>
      </c>
      <c r="B288" s="30"/>
      <c r="C288" s="107">
        <v>55</v>
      </c>
      <c r="D288" s="107">
        <v>38</v>
      </c>
      <c r="E288" s="30"/>
      <c r="F288" s="30"/>
      <c r="G288" s="30"/>
      <c r="H288" s="30"/>
      <c r="I288" s="30"/>
      <c r="J288" s="30"/>
      <c r="K288" s="30"/>
      <c r="L288" s="30"/>
      <c r="M288" s="107">
        <v>55</v>
      </c>
    </row>
    <row r="289" spans="1:13" x14ac:dyDescent="0.3">
      <c r="A289" s="103" t="s">
        <v>822</v>
      </c>
      <c r="B289" s="30"/>
      <c r="C289" s="30"/>
      <c r="D289" s="30"/>
      <c r="E289" s="30"/>
      <c r="F289" s="30"/>
      <c r="G289" s="30"/>
      <c r="H289" s="30"/>
      <c r="I289" s="30"/>
      <c r="J289" s="107">
        <v>1024</v>
      </c>
      <c r="K289" s="30"/>
      <c r="L289" s="30"/>
      <c r="M289" s="107">
        <v>1024</v>
      </c>
    </row>
    <row r="290" spans="1:13" x14ac:dyDescent="0.3">
      <c r="A290" s="103" t="s">
        <v>821</v>
      </c>
      <c r="B290" s="30"/>
      <c r="C290" s="30"/>
      <c r="D290" s="30"/>
      <c r="E290" s="30"/>
      <c r="F290" s="107">
        <v>8528</v>
      </c>
      <c r="G290" s="30"/>
      <c r="H290" s="30"/>
      <c r="I290" s="30"/>
      <c r="J290" s="30"/>
      <c r="K290" s="30"/>
      <c r="L290" s="30"/>
      <c r="M290" s="107">
        <v>8528</v>
      </c>
    </row>
    <row r="291" spans="1:13" x14ac:dyDescent="0.3">
      <c r="A291" s="103" t="s">
        <v>820</v>
      </c>
      <c r="B291" s="30"/>
      <c r="C291" s="30"/>
      <c r="D291" s="30"/>
      <c r="E291" s="107">
        <v>147</v>
      </c>
      <c r="F291" s="30"/>
      <c r="G291" s="107">
        <v>91</v>
      </c>
      <c r="H291" s="30"/>
      <c r="I291" s="107">
        <v>201</v>
      </c>
      <c r="J291" s="30"/>
      <c r="K291" s="30"/>
      <c r="L291" s="30"/>
      <c r="M291" s="107">
        <v>226</v>
      </c>
    </row>
    <row r="292" spans="1:13" x14ac:dyDescent="0.3">
      <c r="A292" s="103" t="s">
        <v>819</v>
      </c>
      <c r="B292" s="30"/>
      <c r="C292" s="107">
        <v>210</v>
      </c>
      <c r="D292" s="107">
        <v>62</v>
      </c>
      <c r="E292" s="107">
        <v>78</v>
      </c>
      <c r="F292" s="30"/>
      <c r="G292" s="30"/>
      <c r="H292" s="30"/>
      <c r="I292" s="30"/>
      <c r="J292" s="30"/>
      <c r="K292" s="30"/>
      <c r="L292" s="30"/>
      <c r="M292" s="107">
        <v>214</v>
      </c>
    </row>
    <row r="293" spans="1:13" x14ac:dyDescent="0.3">
      <c r="A293" s="103" t="s">
        <v>818</v>
      </c>
      <c r="B293" s="30"/>
      <c r="C293" s="30"/>
      <c r="D293" s="30"/>
      <c r="E293" s="30"/>
      <c r="F293" s="30"/>
      <c r="G293" s="107">
        <v>21</v>
      </c>
      <c r="H293" s="30"/>
      <c r="I293" s="30"/>
      <c r="J293" s="30"/>
      <c r="K293" s="30"/>
      <c r="L293" s="30"/>
      <c r="M293" s="107">
        <v>21</v>
      </c>
    </row>
    <row r="294" spans="1:13" x14ac:dyDescent="0.3">
      <c r="A294" s="103" t="s">
        <v>817</v>
      </c>
      <c r="B294" s="30"/>
      <c r="C294" s="107">
        <v>37</v>
      </c>
      <c r="D294" s="30"/>
      <c r="E294" s="30"/>
      <c r="F294" s="30"/>
      <c r="G294" s="30"/>
      <c r="H294" s="30"/>
      <c r="I294" s="30"/>
      <c r="J294" s="30"/>
      <c r="K294" s="30"/>
      <c r="L294" s="30"/>
      <c r="M294" s="107">
        <v>37</v>
      </c>
    </row>
    <row r="295" spans="1:13" x14ac:dyDescent="0.3">
      <c r="A295" s="103" t="s">
        <v>816</v>
      </c>
      <c r="B295" s="30"/>
      <c r="C295" s="107">
        <v>199</v>
      </c>
      <c r="D295" s="107">
        <v>703</v>
      </c>
      <c r="E295" s="107">
        <v>132</v>
      </c>
      <c r="F295" s="30"/>
      <c r="G295" s="107">
        <v>116</v>
      </c>
      <c r="H295" s="30"/>
      <c r="I295" s="30"/>
      <c r="J295" s="30"/>
      <c r="K295" s="30"/>
      <c r="L295" s="30"/>
      <c r="M295" s="107">
        <v>868</v>
      </c>
    </row>
    <row r="296" spans="1:13" x14ac:dyDescent="0.3">
      <c r="A296" s="103" t="s">
        <v>815</v>
      </c>
      <c r="B296" s="30"/>
      <c r="C296" s="30"/>
      <c r="D296" s="107">
        <v>60</v>
      </c>
      <c r="E296" s="107">
        <v>92</v>
      </c>
      <c r="F296" s="30"/>
      <c r="G296" s="107">
        <v>87</v>
      </c>
      <c r="H296" s="30"/>
      <c r="I296" s="30"/>
      <c r="J296" s="30"/>
      <c r="K296" s="30"/>
      <c r="L296" s="30"/>
      <c r="M296" s="107">
        <v>164</v>
      </c>
    </row>
    <row r="297" spans="1:13" x14ac:dyDescent="0.3">
      <c r="A297" s="103" t="s">
        <v>814</v>
      </c>
      <c r="B297" s="30"/>
      <c r="C297" s="107">
        <v>145</v>
      </c>
      <c r="D297" s="107">
        <v>34</v>
      </c>
      <c r="E297" s="107">
        <v>362</v>
      </c>
      <c r="F297" s="30"/>
      <c r="G297" s="107">
        <v>88</v>
      </c>
      <c r="H297" s="30"/>
      <c r="I297" s="107">
        <v>198</v>
      </c>
      <c r="J297" s="30"/>
      <c r="K297" s="30"/>
      <c r="L297" s="30"/>
      <c r="M297" s="107">
        <v>563</v>
      </c>
    </row>
    <row r="298" spans="1:13" x14ac:dyDescent="0.3">
      <c r="A298" s="103" t="s">
        <v>813</v>
      </c>
      <c r="B298" s="30"/>
      <c r="C298" s="107">
        <v>33</v>
      </c>
      <c r="D298" s="107">
        <v>170</v>
      </c>
      <c r="E298" s="107">
        <v>916</v>
      </c>
      <c r="F298" s="30"/>
      <c r="G298" s="107">
        <v>948</v>
      </c>
      <c r="H298" s="30"/>
      <c r="I298" s="107">
        <v>1007</v>
      </c>
      <c r="J298" s="30"/>
      <c r="K298" s="30"/>
      <c r="L298" s="30"/>
      <c r="M298" s="107">
        <v>1552</v>
      </c>
    </row>
    <row r="299" spans="1:13" x14ac:dyDescent="0.3">
      <c r="A299" s="103" t="s">
        <v>812</v>
      </c>
      <c r="B299" s="30"/>
      <c r="C299" s="30"/>
      <c r="D299" s="30"/>
      <c r="E299" s="107">
        <v>248</v>
      </c>
      <c r="F299" s="30"/>
      <c r="G299" s="107">
        <v>39</v>
      </c>
      <c r="H299" s="30"/>
      <c r="I299" s="107">
        <v>351</v>
      </c>
      <c r="J299" s="30"/>
      <c r="K299" s="30"/>
      <c r="L299" s="30"/>
      <c r="M299" s="107">
        <v>351</v>
      </c>
    </row>
    <row r="300" spans="1:13" x14ac:dyDescent="0.3">
      <c r="A300" s="103" t="s">
        <v>811</v>
      </c>
      <c r="B300" s="30"/>
      <c r="C300" s="30"/>
      <c r="D300" s="30"/>
      <c r="E300" s="30"/>
      <c r="F300" s="30"/>
      <c r="G300" s="30"/>
      <c r="H300" s="107">
        <v>35</v>
      </c>
      <c r="I300" s="30"/>
      <c r="J300" s="30"/>
      <c r="K300" s="30"/>
      <c r="L300" s="30"/>
      <c r="M300" s="107">
        <v>35</v>
      </c>
    </row>
    <row r="301" spans="1:13" x14ac:dyDescent="0.3">
      <c r="A301" s="103" t="s">
        <v>810</v>
      </c>
      <c r="B301" s="30"/>
      <c r="C301" s="30"/>
      <c r="D301" s="30"/>
      <c r="E301" s="107">
        <v>843</v>
      </c>
      <c r="F301" s="30"/>
      <c r="G301" s="107">
        <v>190</v>
      </c>
      <c r="H301" s="30"/>
      <c r="I301" s="107">
        <v>1177</v>
      </c>
      <c r="J301" s="30"/>
      <c r="K301" s="30"/>
      <c r="L301" s="30"/>
      <c r="M301" s="107">
        <v>1221</v>
      </c>
    </row>
    <row r="302" spans="1:13" x14ac:dyDescent="0.3">
      <c r="A302" s="103" t="s">
        <v>809</v>
      </c>
      <c r="B302" s="30"/>
      <c r="C302" s="30"/>
      <c r="D302" s="107">
        <v>36</v>
      </c>
      <c r="E302" s="107">
        <v>111</v>
      </c>
      <c r="F302" s="30"/>
      <c r="G302" s="30"/>
      <c r="H302" s="30"/>
      <c r="I302" s="30"/>
      <c r="J302" s="30"/>
      <c r="K302" s="30"/>
      <c r="L302" s="30"/>
      <c r="M302" s="107">
        <v>134</v>
      </c>
    </row>
    <row r="303" spans="1:13" x14ac:dyDescent="0.3">
      <c r="A303" s="103" t="s">
        <v>808</v>
      </c>
      <c r="B303" s="30"/>
      <c r="C303" s="107">
        <v>166</v>
      </c>
      <c r="D303" s="107">
        <v>103</v>
      </c>
      <c r="E303" s="30"/>
      <c r="F303" s="30"/>
      <c r="G303" s="30"/>
      <c r="H303" s="30"/>
      <c r="I303" s="30"/>
      <c r="J303" s="30"/>
      <c r="K303" s="30"/>
      <c r="L303" s="30"/>
      <c r="M303" s="107">
        <v>180</v>
      </c>
    </row>
    <row r="304" spans="1:13" x14ac:dyDescent="0.3">
      <c r="A304" s="103" t="s">
        <v>807</v>
      </c>
      <c r="B304" s="30"/>
      <c r="C304" s="30"/>
      <c r="D304" s="30"/>
      <c r="E304" s="30"/>
      <c r="F304" s="30"/>
      <c r="G304" s="30"/>
      <c r="H304" s="30"/>
      <c r="I304" s="30"/>
      <c r="J304" s="107">
        <v>209</v>
      </c>
      <c r="K304" s="30"/>
      <c r="L304" s="30"/>
      <c r="M304" s="107">
        <v>209</v>
      </c>
    </row>
    <row r="305" spans="1:13" x14ac:dyDescent="0.3">
      <c r="A305" s="103" t="s">
        <v>806</v>
      </c>
      <c r="B305" s="30"/>
      <c r="C305" s="107">
        <v>90</v>
      </c>
      <c r="D305" s="107">
        <v>88</v>
      </c>
      <c r="E305" s="30"/>
      <c r="F305" s="30"/>
      <c r="G305" s="30"/>
      <c r="H305" s="30"/>
      <c r="I305" s="30"/>
      <c r="J305" s="30"/>
      <c r="K305" s="30"/>
      <c r="L305" s="30"/>
      <c r="M305" s="107">
        <v>158</v>
      </c>
    </row>
    <row r="306" spans="1:13" x14ac:dyDescent="0.3">
      <c r="A306" s="103" t="s">
        <v>805</v>
      </c>
      <c r="B306" s="30"/>
      <c r="C306" s="107">
        <v>99</v>
      </c>
      <c r="D306" s="107">
        <v>67</v>
      </c>
      <c r="E306" s="107">
        <v>59</v>
      </c>
      <c r="F306" s="30"/>
      <c r="G306" s="30"/>
      <c r="H306" s="107">
        <v>21</v>
      </c>
      <c r="I306" s="30"/>
      <c r="J306" s="30"/>
      <c r="K306" s="30"/>
      <c r="L306" s="30"/>
      <c r="M306" s="107">
        <v>178</v>
      </c>
    </row>
    <row r="307" spans="1:13" x14ac:dyDescent="0.3">
      <c r="A307" s="103" t="s">
        <v>804</v>
      </c>
      <c r="B307" s="30"/>
      <c r="C307" s="30"/>
      <c r="D307" s="30"/>
      <c r="E307" s="30"/>
      <c r="F307" s="30"/>
      <c r="G307" s="107">
        <v>145</v>
      </c>
      <c r="H307" s="30"/>
      <c r="I307" s="30"/>
      <c r="J307" s="30"/>
      <c r="K307" s="30"/>
      <c r="L307" s="30"/>
      <c r="M307" s="107">
        <v>145</v>
      </c>
    </row>
    <row r="308" spans="1:13" x14ac:dyDescent="0.3">
      <c r="A308" s="103" t="s">
        <v>803</v>
      </c>
      <c r="B308" s="30"/>
      <c r="C308" s="107">
        <v>193</v>
      </c>
      <c r="D308" s="107">
        <v>278</v>
      </c>
      <c r="E308" s="107">
        <v>48</v>
      </c>
      <c r="F308" s="30"/>
      <c r="G308" s="30"/>
      <c r="H308" s="107">
        <v>86</v>
      </c>
      <c r="I308" s="30"/>
      <c r="J308" s="30"/>
      <c r="K308" s="30"/>
      <c r="L308" s="30"/>
      <c r="M308" s="107">
        <v>369</v>
      </c>
    </row>
    <row r="309" spans="1:13" x14ac:dyDescent="0.3">
      <c r="A309" s="103" t="s">
        <v>802</v>
      </c>
      <c r="B309" s="30"/>
      <c r="C309" s="30"/>
      <c r="D309" s="30"/>
      <c r="E309" s="107">
        <v>164</v>
      </c>
      <c r="F309" s="30"/>
      <c r="G309" s="107">
        <v>98</v>
      </c>
      <c r="H309" s="30"/>
      <c r="I309" s="30"/>
      <c r="J309" s="30"/>
      <c r="K309" s="30"/>
      <c r="L309" s="30"/>
      <c r="M309" s="107">
        <v>201</v>
      </c>
    </row>
    <row r="310" spans="1:13" x14ac:dyDescent="0.3">
      <c r="A310" s="103" t="s">
        <v>801</v>
      </c>
      <c r="B310" s="30"/>
      <c r="C310" s="107">
        <v>149</v>
      </c>
      <c r="D310" s="107">
        <v>52</v>
      </c>
      <c r="E310" s="107">
        <v>59</v>
      </c>
      <c r="F310" s="30"/>
      <c r="G310" s="30"/>
      <c r="H310" s="30"/>
      <c r="I310" s="30"/>
      <c r="J310" s="30"/>
      <c r="K310" s="30"/>
      <c r="L310" s="30"/>
      <c r="M310" s="107">
        <v>150</v>
      </c>
    </row>
    <row r="311" spans="1:13" x14ac:dyDescent="0.3">
      <c r="A311" s="103" t="s">
        <v>800</v>
      </c>
      <c r="B311" s="30"/>
      <c r="C311" s="107">
        <v>66</v>
      </c>
      <c r="D311" s="30"/>
      <c r="E311" s="107">
        <v>40</v>
      </c>
      <c r="F311" s="30"/>
      <c r="G311" s="30"/>
      <c r="H311" s="30"/>
      <c r="I311" s="30"/>
      <c r="J311" s="30"/>
      <c r="K311" s="30"/>
      <c r="L311" s="30"/>
      <c r="M311" s="107">
        <v>66</v>
      </c>
    </row>
    <row r="312" spans="1:13" x14ac:dyDescent="0.3">
      <c r="A312" s="103" t="s">
        <v>799</v>
      </c>
      <c r="B312" s="30"/>
      <c r="C312" s="30"/>
      <c r="D312" s="30"/>
      <c r="E312" s="30"/>
      <c r="F312" s="30"/>
      <c r="G312" s="107">
        <v>65</v>
      </c>
      <c r="H312" s="30"/>
      <c r="I312" s="30"/>
      <c r="J312" s="30"/>
      <c r="K312" s="30"/>
      <c r="L312" s="30"/>
      <c r="M312" s="107">
        <v>65</v>
      </c>
    </row>
    <row r="313" spans="1:13" x14ac:dyDescent="0.3">
      <c r="A313" s="103" t="s">
        <v>798</v>
      </c>
      <c r="B313" s="30"/>
      <c r="C313" s="107">
        <v>127</v>
      </c>
      <c r="D313" s="107">
        <v>271</v>
      </c>
      <c r="E313" s="107">
        <v>50</v>
      </c>
      <c r="F313" s="30"/>
      <c r="G313" s="107">
        <v>30</v>
      </c>
      <c r="H313" s="107">
        <v>93</v>
      </c>
      <c r="I313" s="107">
        <v>36</v>
      </c>
      <c r="J313" s="30"/>
      <c r="K313" s="30"/>
      <c r="L313" s="30"/>
      <c r="M313" s="107">
        <v>393</v>
      </c>
    </row>
    <row r="314" spans="1:13" x14ac:dyDescent="0.3">
      <c r="A314" s="103" t="s">
        <v>797</v>
      </c>
      <c r="B314" s="30"/>
      <c r="C314" s="107">
        <v>224</v>
      </c>
      <c r="D314" s="107">
        <v>316</v>
      </c>
      <c r="E314" s="107">
        <v>100</v>
      </c>
      <c r="F314" s="30"/>
      <c r="G314" s="107">
        <v>145</v>
      </c>
      <c r="H314" s="107">
        <v>189</v>
      </c>
      <c r="I314" s="30"/>
      <c r="J314" s="107">
        <v>395</v>
      </c>
      <c r="K314" s="30"/>
      <c r="L314" s="30"/>
      <c r="M314" s="107">
        <v>713</v>
      </c>
    </row>
    <row r="315" spans="1:13" x14ac:dyDescent="0.3">
      <c r="A315" s="103" t="s">
        <v>796</v>
      </c>
      <c r="B315" s="30"/>
      <c r="C315" s="107">
        <v>142</v>
      </c>
      <c r="D315" s="107">
        <v>182</v>
      </c>
      <c r="E315" s="107">
        <v>100</v>
      </c>
      <c r="F315" s="30"/>
      <c r="G315" s="107">
        <v>63</v>
      </c>
      <c r="H315" s="107">
        <v>102</v>
      </c>
      <c r="I315" s="107">
        <v>106</v>
      </c>
      <c r="J315" s="107">
        <v>310</v>
      </c>
      <c r="K315" s="30"/>
      <c r="L315" s="30"/>
      <c r="M315" s="107">
        <v>536</v>
      </c>
    </row>
    <row r="316" spans="1:13" x14ac:dyDescent="0.3">
      <c r="A316" s="103" t="s">
        <v>795</v>
      </c>
      <c r="B316" s="30"/>
      <c r="C316" s="30"/>
      <c r="D316" s="107">
        <v>38</v>
      </c>
      <c r="E316" s="30"/>
      <c r="F316" s="30"/>
      <c r="G316" s="107">
        <v>92</v>
      </c>
      <c r="H316" s="107">
        <v>97</v>
      </c>
      <c r="I316" s="30"/>
      <c r="J316" s="107">
        <v>56</v>
      </c>
      <c r="K316" s="30"/>
      <c r="L316" s="30"/>
      <c r="M316" s="107">
        <v>204</v>
      </c>
    </row>
    <row r="317" spans="1:13" x14ac:dyDescent="0.3">
      <c r="A317" s="103" t="s">
        <v>794</v>
      </c>
      <c r="B317" s="30"/>
      <c r="C317" s="107">
        <v>217</v>
      </c>
      <c r="D317" s="107">
        <v>135</v>
      </c>
      <c r="E317" s="107">
        <v>135</v>
      </c>
      <c r="F317" s="30"/>
      <c r="G317" s="107">
        <v>36</v>
      </c>
      <c r="H317" s="30"/>
      <c r="I317" s="30"/>
      <c r="J317" s="30"/>
      <c r="K317" s="30"/>
      <c r="L317" s="30"/>
      <c r="M317" s="107">
        <v>391</v>
      </c>
    </row>
    <row r="318" spans="1:13" x14ac:dyDescent="0.3">
      <c r="A318" s="103" t="s">
        <v>793</v>
      </c>
      <c r="B318" s="30"/>
      <c r="C318" s="30"/>
      <c r="D318" s="30"/>
      <c r="E318" s="30"/>
      <c r="F318" s="30"/>
      <c r="G318" s="107">
        <v>126</v>
      </c>
      <c r="H318" s="30"/>
      <c r="I318" s="30"/>
      <c r="J318" s="30"/>
      <c r="K318" s="30"/>
      <c r="L318" s="30"/>
      <c r="M318" s="107">
        <v>126</v>
      </c>
    </row>
    <row r="319" spans="1:13" x14ac:dyDescent="0.3">
      <c r="A319" s="103" t="s">
        <v>792</v>
      </c>
      <c r="B319" s="30"/>
      <c r="C319" s="107">
        <v>22</v>
      </c>
      <c r="D319" s="107">
        <v>26</v>
      </c>
      <c r="E319" s="30"/>
      <c r="F319" s="30"/>
      <c r="G319" s="107">
        <v>34</v>
      </c>
      <c r="H319" s="30"/>
      <c r="I319" s="30"/>
      <c r="J319" s="30"/>
      <c r="K319" s="30"/>
      <c r="L319" s="30"/>
      <c r="M319" s="107">
        <v>77</v>
      </c>
    </row>
    <row r="320" spans="1:13" x14ac:dyDescent="0.3">
      <c r="A320" s="103" t="s">
        <v>791</v>
      </c>
      <c r="B320" s="30"/>
      <c r="C320" s="107">
        <v>324</v>
      </c>
      <c r="D320" s="107">
        <v>214</v>
      </c>
      <c r="E320" s="107">
        <v>103</v>
      </c>
      <c r="F320" s="30"/>
      <c r="G320" s="107">
        <v>37</v>
      </c>
      <c r="H320" s="30"/>
      <c r="I320" s="30"/>
      <c r="J320" s="107">
        <v>263</v>
      </c>
      <c r="K320" s="30"/>
      <c r="L320" s="30"/>
      <c r="M320" s="107">
        <v>683</v>
      </c>
    </row>
    <row r="321" spans="1:13" x14ac:dyDescent="0.3">
      <c r="A321" s="103" t="s">
        <v>790</v>
      </c>
      <c r="B321" s="30"/>
      <c r="C321" s="30"/>
      <c r="D321" s="107">
        <v>136</v>
      </c>
      <c r="E321" s="107">
        <v>121</v>
      </c>
      <c r="F321" s="30"/>
      <c r="G321" s="107">
        <v>65</v>
      </c>
      <c r="H321" s="30"/>
      <c r="I321" s="30"/>
      <c r="J321" s="30"/>
      <c r="K321" s="30"/>
      <c r="L321" s="30"/>
      <c r="M321" s="107">
        <v>171</v>
      </c>
    </row>
    <row r="322" spans="1:13" x14ac:dyDescent="0.3">
      <c r="A322" s="103" t="s">
        <v>789</v>
      </c>
      <c r="B322" s="30"/>
      <c r="C322" s="107">
        <v>63</v>
      </c>
      <c r="D322" s="30"/>
      <c r="E322" s="30"/>
      <c r="F322" s="30"/>
      <c r="G322" s="30"/>
      <c r="H322" s="30"/>
      <c r="I322" s="30"/>
      <c r="J322" s="30"/>
      <c r="K322" s="30"/>
      <c r="L322" s="30"/>
      <c r="M322" s="107">
        <v>63</v>
      </c>
    </row>
    <row r="323" spans="1:13" x14ac:dyDescent="0.3">
      <c r="A323" s="103" t="s">
        <v>788</v>
      </c>
      <c r="B323" s="30"/>
      <c r="C323" s="30"/>
      <c r="D323" s="30"/>
      <c r="E323" s="107">
        <v>107</v>
      </c>
      <c r="F323" s="30"/>
      <c r="G323" s="107">
        <v>81</v>
      </c>
      <c r="H323" s="30"/>
      <c r="I323" s="107">
        <v>57</v>
      </c>
      <c r="J323" s="30"/>
      <c r="K323" s="30"/>
      <c r="L323" s="30"/>
      <c r="M323" s="107">
        <v>164</v>
      </c>
    </row>
    <row r="324" spans="1:13" x14ac:dyDescent="0.3">
      <c r="A324" s="103" t="s">
        <v>787</v>
      </c>
      <c r="B324" s="30"/>
      <c r="C324" s="30"/>
      <c r="D324" s="107">
        <v>291</v>
      </c>
      <c r="E324" s="107">
        <v>43</v>
      </c>
      <c r="F324" s="30"/>
      <c r="G324" s="30"/>
      <c r="H324" s="30"/>
      <c r="I324" s="30"/>
      <c r="J324" s="107">
        <v>654</v>
      </c>
      <c r="K324" s="30"/>
      <c r="L324" s="30"/>
      <c r="M324" s="107">
        <v>885</v>
      </c>
    </row>
    <row r="325" spans="1:13" x14ac:dyDescent="0.3">
      <c r="A325" s="103" t="s">
        <v>786</v>
      </c>
      <c r="B325" s="30"/>
      <c r="C325" s="30"/>
      <c r="D325" s="107">
        <v>28</v>
      </c>
      <c r="E325" s="30"/>
      <c r="F325" s="30"/>
      <c r="G325" s="107">
        <v>62</v>
      </c>
      <c r="H325" s="30"/>
      <c r="I325" s="30"/>
      <c r="J325" s="30"/>
      <c r="K325" s="30"/>
      <c r="L325" s="30"/>
      <c r="M325" s="107">
        <v>75</v>
      </c>
    </row>
    <row r="326" spans="1:13" x14ac:dyDescent="0.3">
      <c r="A326" s="103" t="s">
        <v>785</v>
      </c>
      <c r="B326" s="30"/>
      <c r="C326" s="107">
        <v>67</v>
      </c>
      <c r="D326" s="107">
        <v>58</v>
      </c>
      <c r="E326" s="107">
        <v>65</v>
      </c>
      <c r="F326" s="30"/>
      <c r="G326" s="107">
        <v>92</v>
      </c>
      <c r="H326" s="30"/>
      <c r="I326" s="30"/>
      <c r="J326" s="30"/>
      <c r="K326" s="30"/>
      <c r="L326" s="30"/>
      <c r="M326" s="107">
        <v>216</v>
      </c>
    </row>
    <row r="327" spans="1:13" x14ac:dyDescent="0.3">
      <c r="A327" s="103" t="s">
        <v>784</v>
      </c>
      <c r="B327" s="30"/>
      <c r="C327" s="30"/>
      <c r="D327" s="107">
        <v>22</v>
      </c>
      <c r="E327" s="30"/>
      <c r="F327" s="30"/>
      <c r="G327" s="107">
        <v>26</v>
      </c>
      <c r="H327" s="30"/>
      <c r="I327" s="30"/>
      <c r="J327" s="30"/>
      <c r="K327" s="30"/>
      <c r="L327" s="30"/>
      <c r="M327" s="107">
        <v>35</v>
      </c>
    </row>
    <row r="328" spans="1:13" x14ac:dyDescent="0.3">
      <c r="A328" s="103" t="s">
        <v>783</v>
      </c>
      <c r="B328" s="30"/>
      <c r="C328" s="30"/>
      <c r="D328" s="107">
        <v>114</v>
      </c>
      <c r="E328" s="107">
        <v>21</v>
      </c>
      <c r="F328" s="30"/>
      <c r="G328" s="107">
        <v>30</v>
      </c>
      <c r="H328" s="30"/>
      <c r="I328" s="30"/>
      <c r="J328" s="30"/>
      <c r="K328" s="30"/>
      <c r="L328" s="30"/>
      <c r="M328" s="107">
        <v>121</v>
      </c>
    </row>
    <row r="329" spans="1:13" x14ac:dyDescent="0.3">
      <c r="A329" s="103" t="s">
        <v>782</v>
      </c>
      <c r="B329" s="30"/>
      <c r="C329" s="30"/>
      <c r="D329" s="30"/>
      <c r="E329" s="30"/>
      <c r="F329" s="107">
        <v>1325</v>
      </c>
      <c r="G329" s="30"/>
      <c r="H329" s="30"/>
      <c r="I329" s="30"/>
      <c r="J329" s="30"/>
      <c r="K329" s="30"/>
      <c r="L329" s="30"/>
      <c r="M329" s="107">
        <v>1325</v>
      </c>
    </row>
    <row r="330" spans="1:13" x14ac:dyDescent="0.3">
      <c r="A330" s="103" t="s">
        <v>781</v>
      </c>
      <c r="B330" s="30"/>
      <c r="C330" s="30"/>
      <c r="D330" s="30"/>
      <c r="E330" s="107">
        <v>198</v>
      </c>
      <c r="F330" s="30"/>
      <c r="G330" s="30"/>
      <c r="H330" s="107">
        <v>22</v>
      </c>
      <c r="I330" s="30"/>
      <c r="J330" s="30"/>
      <c r="K330" s="30"/>
      <c r="L330" s="30"/>
      <c r="M330" s="107">
        <v>214</v>
      </c>
    </row>
    <row r="331" spans="1:13" x14ac:dyDescent="0.3">
      <c r="A331" s="103" t="s">
        <v>780</v>
      </c>
      <c r="B331" s="30"/>
      <c r="C331" s="30"/>
      <c r="D331" s="30"/>
      <c r="E331" s="30"/>
      <c r="F331" s="30"/>
      <c r="G331" s="107">
        <v>109</v>
      </c>
      <c r="H331" s="30"/>
      <c r="I331" s="30"/>
      <c r="J331" s="30"/>
      <c r="K331" s="30"/>
      <c r="L331" s="30"/>
      <c r="M331" s="107">
        <v>109</v>
      </c>
    </row>
    <row r="332" spans="1:13" x14ac:dyDescent="0.3">
      <c r="A332" s="103" t="s">
        <v>779</v>
      </c>
      <c r="B332" s="30"/>
      <c r="C332" s="30"/>
      <c r="D332" s="107">
        <v>24</v>
      </c>
      <c r="E332" s="107">
        <v>83</v>
      </c>
      <c r="F332" s="30"/>
      <c r="G332" s="107">
        <v>54</v>
      </c>
      <c r="H332" s="30"/>
      <c r="I332" s="30"/>
      <c r="J332" s="30"/>
      <c r="K332" s="30"/>
      <c r="L332" s="30"/>
      <c r="M332" s="107">
        <v>97</v>
      </c>
    </row>
    <row r="333" spans="1:13" x14ac:dyDescent="0.3">
      <c r="A333" s="103" t="s">
        <v>778</v>
      </c>
      <c r="B333" s="30"/>
      <c r="C333" s="107">
        <v>66</v>
      </c>
      <c r="D333" s="107">
        <v>102</v>
      </c>
      <c r="E333" s="107">
        <v>40</v>
      </c>
      <c r="F333" s="30"/>
      <c r="G333" s="30"/>
      <c r="H333" s="30"/>
      <c r="I333" s="30"/>
      <c r="J333" s="30"/>
      <c r="K333" s="30"/>
      <c r="L333" s="30"/>
      <c r="M333" s="107">
        <v>148</v>
      </c>
    </row>
    <row r="334" spans="1:13" x14ac:dyDescent="0.3">
      <c r="A334" s="103" t="s">
        <v>777</v>
      </c>
      <c r="B334" s="30"/>
      <c r="C334" s="107">
        <v>190</v>
      </c>
      <c r="D334" s="107">
        <v>121</v>
      </c>
      <c r="E334" s="107">
        <v>495</v>
      </c>
      <c r="F334" s="30"/>
      <c r="G334" s="107">
        <v>285</v>
      </c>
      <c r="H334" s="107">
        <v>93</v>
      </c>
      <c r="I334" s="107">
        <v>715</v>
      </c>
      <c r="J334" s="30"/>
      <c r="K334" s="30"/>
      <c r="L334" s="30"/>
      <c r="M334" s="107">
        <v>1019</v>
      </c>
    </row>
    <row r="335" spans="1:13" x14ac:dyDescent="0.3">
      <c r="A335" s="103" t="s">
        <v>776</v>
      </c>
      <c r="B335" s="30"/>
      <c r="C335" s="30"/>
      <c r="D335" s="107">
        <v>35</v>
      </c>
      <c r="E335" s="30"/>
      <c r="F335" s="30"/>
      <c r="G335" s="30"/>
      <c r="H335" s="30"/>
      <c r="I335" s="30"/>
      <c r="J335" s="30"/>
      <c r="K335" s="30"/>
      <c r="L335" s="30"/>
      <c r="M335" s="107">
        <v>35</v>
      </c>
    </row>
    <row r="336" spans="1:13" x14ac:dyDescent="0.3">
      <c r="A336" s="103" t="s">
        <v>775</v>
      </c>
      <c r="B336" s="30"/>
      <c r="C336" s="107">
        <v>40</v>
      </c>
      <c r="D336" s="30"/>
      <c r="E336" s="107">
        <v>181</v>
      </c>
      <c r="F336" s="30"/>
      <c r="G336" s="107">
        <v>89</v>
      </c>
      <c r="H336" s="107">
        <v>63</v>
      </c>
      <c r="I336" s="107">
        <v>385</v>
      </c>
      <c r="J336" s="30"/>
      <c r="K336" s="30"/>
      <c r="L336" s="30"/>
      <c r="M336" s="107">
        <v>506</v>
      </c>
    </row>
    <row r="337" spans="1:13" x14ac:dyDescent="0.3">
      <c r="A337" s="103" t="s">
        <v>774</v>
      </c>
      <c r="B337" s="30"/>
      <c r="C337" s="107">
        <v>235</v>
      </c>
      <c r="D337" s="107">
        <v>592</v>
      </c>
      <c r="E337" s="30"/>
      <c r="F337" s="30"/>
      <c r="G337" s="30"/>
      <c r="H337" s="107">
        <v>114</v>
      </c>
      <c r="I337" s="30"/>
      <c r="J337" s="30"/>
      <c r="K337" s="30"/>
      <c r="L337" s="30"/>
      <c r="M337" s="107">
        <v>719</v>
      </c>
    </row>
    <row r="338" spans="1:13" x14ac:dyDescent="0.3">
      <c r="A338" s="103" t="s">
        <v>773</v>
      </c>
      <c r="B338" s="30"/>
      <c r="C338" s="30"/>
      <c r="D338" s="30"/>
      <c r="E338" s="107">
        <v>42</v>
      </c>
      <c r="F338" s="30"/>
      <c r="G338" s="107">
        <v>27</v>
      </c>
      <c r="H338" s="30"/>
      <c r="I338" s="107">
        <v>84</v>
      </c>
      <c r="J338" s="30"/>
      <c r="K338" s="30"/>
      <c r="L338" s="30"/>
      <c r="M338" s="107">
        <v>84</v>
      </c>
    </row>
    <row r="339" spans="1:13" x14ac:dyDescent="0.3">
      <c r="A339" s="103" t="s">
        <v>772</v>
      </c>
      <c r="B339" s="30"/>
      <c r="C339" s="30"/>
      <c r="D339" s="107">
        <v>84</v>
      </c>
      <c r="E339" s="107">
        <v>197</v>
      </c>
      <c r="F339" s="30"/>
      <c r="G339" s="107">
        <v>175</v>
      </c>
      <c r="H339" s="30"/>
      <c r="I339" s="30"/>
      <c r="J339" s="30"/>
      <c r="K339" s="30"/>
      <c r="L339" s="30"/>
      <c r="M339" s="107">
        <v>326</v>
      </c>
    </row>
    <row r="340" spans="1:13" x14ac:dyDescent="0.3">
      <c r="A340" s="103" t="s">
        <v>771</v>
      </c>
      <c r="B340" s="107">
        <v>59</v>
      </c>
      <c r="C340" s="30"/>
      <c r="D340" s="30"/>
      <c r="E340" s="30"/>
      <c r="F340" s="30"/>
      <c r="G340" s="30"/>
      <c r="H340" s="30"/>
      <c r="I340" s="30"/>
      <c r="J340" s="30"/>
      <c r="K340" s="30"/>
      <c r="L340" s="30"/>
      <c r="M340" s="107">
        <v>59</v>
      </c>
    </row>
    <row r="341" spans="1:13" x14ac:dyDescent="0.3">
      <c r="A341" s="103" t="s">
        <v>770</v>
      </c>
      <c r="B341" s="30"/>
      <c r="C341" s="107">
        <v>102</v>
      </c>
      <c r="D341" s="107">
        <v>97</v>
      </c>
      <c r="E341" s="30"/>
      <c r="F341" s="30"/>
      <c r="G341" s="30"/>
      <c r="H341" s="30"/>
      <c r="I341" s="30"/>
      <c r="J341" s="30"/>
      <c r="K341" s="30"/>
      <c r="L341" s="30"/>
      <c r="M341" s="107">
        <v>102</v>
      </c>
    </row>
    <row r="342" spans="1:13" x14ac:dyDescent="0.3">
      <c r="A342" s="103" t="s">
        <v>769</v>
      </c>
      <c r="B342" s="30"/>
      <c r="C342" s="107">
        <v>145</v>
      </c>
      <c r="D342" s="107">
        <v>284</v>
      </c>
      <c r="E342" s="107">
        <v>147</v>
      </c>
      <c r="F342" s="30"/>
      <c r="G342" s="107">
        <v>160</v>
      </c>
      <c r="H342" s="107">
        <v>193</v>
      </c>
      <c r="I342" s="107">
        <v>193</v>
      </c>
      <c r="J342" s="30"/>
      <c r="K342" s="30"/>
      <c r="L342" s="30"/>
      <c r="M342" s="107">
        <v>702</v>
      </c>
    </row>
    <row r="343" spans="1:13" x14ac:dyDescent="0.3">
      <c r="A343" s="103" t="s">
        <v>768</v>
      </c>
      <c r="B343" s="30"/>
      <c r="C343" s="107">
        <v>145</v>
      </c>
      <c r="D343" s="107">
        <v>120</v>
      </c>
      <c r="E343" s="107">
        <v>187</v>
      </c>
      <c r="F343" s="30"/>
      <c r="G343" s="107">
        <v>146</v>
      </c>
      <c r="H343" s="107">
        <v>131</v>
      </c>
      <c r="I343" s="107">
        <v>284</v>
      </c>
      <c r="J343" s="30"/>
      <c r="K343" s="30"/>
      <c r="L343" s="30"/>
      <c r="M343" s="107">
        <v>589</v>
      </c>
    </row>
    <row r="344" spans="1:13" x14ac:dyDescent="0.3">
      <c r="A344" s="103" t="s">
        <v>767</v>
      </c>
      <c r="B344" s="30"/>
      <c r="C344" s="107">
        <v>172</v>
      </c>
      <c r="D344" s="107">
        <v>188</v>
      </c>
      <c r="E344" s="107">
        <v>70</v>
      </c>
      <c r="F344" s="30"/>
      <c r="G344" s="107">
        <v>127</v>
      </c>
      <c r="H344" s="107">
        <v>341</v>
      </c>
      <c r="I344" s="30"/>
      <c r="J344" s="30"/>
      <c r="K344" s="30"/>
      <c r="L344" s="30"/>
      <c r="M344" s="107">
        <v>752</v>
      </c>
    </row>
    <row r="345" spans="1:13" x14ac:dyDescent="0.3">
      <c r="A345" s="103" t="s">
        <v>766</v>
      </c>
      <c r="B345" s="30"/>
      <c r="C345" s="107">
        <v>382</v>
      </c>
      <c r="D345" s="107">
        <v>626</v>
      </c>
      <c r="E345" s="107">
        <v>101</v>
      </c>
      <c r="F345" s="30"/>
      <c r="G345" s="107">
        <v>115</v>
      </c>
      <c r="H345" s="107">
        <v>192</v>
      </c>
      <c r="I345" s="30"/>
      <c r="J345" s="107">
        <v>1020</v>
      </c>
      <c r="K345" s="30"/>
      <c r="L345" s="30"/>
      <c r="M345" s="107">
        <v>1431</v>
      </c>
    </row>
    <row r="346" spans="1:13" x14ac:dyDescent="0.3">
      <c r="A346" s="103" t="s">
        <v>765</v>
      </c>
      <c r="B346" s="30"/>
      <c r="C346" s="107">
        <v>407</v>
      </c>
      <c r="D346" s="107">
        <v>483</v>
      </c>
      <c r="E346" s="107">
        <v>82</v>
      </c>
      <c r="F346" s="30"/>
      <c r="G346" s="107">
        <v>49</v>
      </c>
      <c r="H346" s="107">
        <v>173</v>
      </c>
      <c r="I346" s="30"/>
      <c r="J346" s="107">
        <v>408</v>
      </c>
      <c r="K346" s="30"/>
      <c r="L346" s="30"/>
      <c r="M346" s="107">
        <v>838</v>
      </c>
    </row>
    <row r="347" spans="1:13" x14ac:dyDescent="0.3">
      <c r="A347" s="103" t="s">
        <v>764</v>
      </c>
      <c r="B347" s="30"/>
      <c r="C347" s="107">
        <v>152</v>
      </c>
      <c r="D347" s="107">
        <v>99</v>
      </c>
      <c r="E347" s="107">
        <v>147</v>
      </c>
      <c r="F347" s="30"/>
      <c r="G347" s="30"/>
      <c r="H347" s="107">
        <v>91</v>
      </c>
      <c r="I347" s="30"/>
      <c r="J347" s="107">
        <v>911</v>
      </c>
      <c r="K347" s="30"/>
      <c r="L347" s="30"/>
      <c r="M347" s="107">
        <v>1047</v>
      </c>
    </row>
    <row r="348" spans="1:13" x14ac:dyDescent="0.3">
      <c r="A348" s="103" t="s">
        <v>763</v>
      </c>
      <c r="B348" s="30"/>
      <c r="C348" s="107">
        <v>565</v>
      </c>
      <c r="D348" s="107">
        <v>635</v>
      </c>
      <c r="E348" s="107">
        <v>174</v>
      </c>
      <c r="F348" s="30"/>
      <c r="G348" s="107">
        <v>156</v>
      </c>
      <c r="H348" s="107">
        <v>123</v>
      </c>
      <c r="I348" s="30"/>
      <c r="J348" s="107">
        <v>594</v>
      </c>
      <c r="K348" s="30"/>
      <c r="L348" s="30"/>
      <c r="M348" s="107">
        <v>891</v>
      </c>
    </row>
    <row r="349" spans="1:13" x14ac:dyDescent="0.3">
      <c r="A349" s="103" t="s">
        <v>762</v>
      </c>
      <c r="B349" s="30"/>
      <c r="C349" s="107">
        <v>335</v>
      </c>
      <c r="D349" s="107">
        <v>173</v>
      </c>
      <c r="E349" s="30"/>
      <c r="F349" s="30"/>
      <c r="G349" s="30"/>
      <c r="H349" s="30"/>
      <c r="I349" s="30"/>
      <c r="J349" s="30"/>
      <c r="K349" s="30"/>
      <c r="L349" s="30"/>
      <c r="M349" s="107">
        <v>335</v>
      </c>
    </row>
    <row r="350" spans="1:13" x14ac:dyDescent="0.3">
      <c r="A350" s="103" t="s">
        <v>761</v>
      </c>
      <c r="B350" s="30"/>
      <c r="C350" s="30"/>
      <c r="D350" s="107">
        <v>20</v>
      </c>
      <c r="E350" s="30"/>
      <c r="F350" s="30"/>
      <c r="G350" s="30"/>
      <c r="H350" s="30"/>
      <c r="I350" s="30"/>
      <c r="J350" s="30"/>
      <c r="K350" s="30"/>
      <c r="L350" s="30"/>
      <c r="M350" s="107">
        <v>20</v>
      </c>
    </row>
    <row r="351" spans="1:13" x14ac:dyDescent="0.3">
      <c r="A351" s="103" t="s">
        <v>760</v>
      </c>
      <c r="B351" s="30"/>
      <c r="C351" s="107">
        <v>250</v>
      </c>
      <c r="D351" s="107">
        <v>243</v>
      </c>
      <c r="E351" s="107">
        <v>178</v>
      </c>
      <c r="F351" s="30"/>
      <c r="G351" s="30"/>
      <c r="H351" s="107">
        <v>113</v>
      </c>
      <c r="I351" s="107">
        <v>120</v>
      </c>
      <c r="J351" s="107">
        <v>27</v>
      </c>
      <c r="K351" s="107">
        <v>23</v>
      </c>
      <c r="L351" s="30"/>
      <c r="M351" s="107">
        <v>531</v>
      </c>
    </row>
    <row r="352" spans="1:13" x14ac:dyDescent="0.3">
      <c r="A352" s="103" t="s">
        <v>759</v>
      </c>
      <c r="B352" s="30"/>
      <c r="C352" s="30"/>
      <c r="D352" s="30"/>
      <c r="E352" s="30"/>
      <c r="F352" s="30"/>
      <c r="G352" s="107">
        <v>57</v>
      </c>
      <c r="H352" s="30"/>
      <c r="I352" s="30"/>
      <c r="J352" s="30"/>
      <c r="K352" s="30"/>
      <c r="L352" s="30"/>
      <c r="M352" s="107">
        <v>57</v>
      </c>
    </row>
    <row r="353" spans="1:13" x14ac:dyDescent="0.3">
      <c r="A353" s="103" t="s">
        <v>758</v>
      </c>
      <c r="B353" s="30"/>
      <c r="C353" s="30"/>
      <c r="D353" s="107">
        <v>44</v>
      </c>
      <c r="E353" s="30"/>
      <c r="F353" s="30"/>
      <c r="G353" s="107">
        <v>89</v>
      </c>
      <c r="H353" s="107">
        <v>27</v>
      </c>
      <c r="I353" s="30"/>
      <c r="J353" s="30"/>
      <c r="K353" s="30"/>
      <c r="L353" s="30"/>
      <c r="M353" s="107">
        <v>155</v>
      </c>
    </row>
    <row r="354" spans="1:13" x14ac:dyDescent="0.3">
      <c r="A354" s="103" t="s">
        <v>757</v>
      </c>
      <c r="B354" s="30"/>
      <c r="C354" s="30"/>
      <c r="D354" s="107">
        <v>106</v>
      </c>
      <c r="E354" s="30"/>
      <c r="F354" s="30"/>
      <c r="G354" s="30"/>
      <c r="H354" s="107">
        <v>26</v>
      </c>
      <c r="I354" s="30"/>
      <c r="J354" s="30"/>
      <c r="K354" s="30"/>
      <c r="L354" s="30"/>
      <c r="M354" s="107">
        <v>126</v>
      </c>
    </row>
    <row r="355" spans="1:13" x14ac:dyDescent="0.3">
      <c r="A355" s="103" t="s">
        <v>756</v>
      </c>
      <c r="B355" s="30"/>
      <c r="C355" s="107">
        <v>30</v>
      </c>
      <c r="D355" s="30"/>
      <c r="E355" s="107">
        <v>24</v>
      </c>
      <c r="F355" s="30"/>
      <c r="G355" s="30"/>
      <c r="H355" s="30"/>
      <c r="I355" s="30"/>
      <c r="J355" s="30"/>
      <c r="K355" s="30"/>
      <c r="L355" s="30"/>
      <c r="M355" s="107">
        <v>44</v>
      </c>
    </row>
    <row r="356" spans="1:13" x14ac:dyDescent="0.3">
      <c r="A356" s="103" t="s">
        <v>755</v>
      </c>
      <c r="B356" s="30"/>
      <c r="C356" s="30"/>
      <c r="D356" s="30"/>
      <c r="E356" s="30"/>
      <c r="F356" s="107">
        <v>16861</v>
      </c>
      <c r="G356" s="30"/>
      <c r="H356" s="30"/>
      <c r="I356" s="30"/>
      <c r="J356" s="30"/>
      <c r="K356" s="30"/>
      <c r="L356" s="30"/>
      <c r="M356" s="107">
        <v>16861</v>
      </c>
    </row>
    <row r="357" spans="1:13" x14ac:dyDescent="0.3">
      <c r="A357" s="103" t="s">
        <v>754</v>
      </c>
      <c r="B357" s="30"/>
      <c r="C357" s="30"/>
      <c r="D357" s="30"/>
      <c r="E357" s="107">
        <v>28</v>
      </c>
      <c r="F357" s="30"/>
      <c r="G357" s="30"/>
      <c r="H357" s="30"/>
      <c r="I357" s="107">
        <v>35</v>
      </c>
      <c r="J357" s="30"/>
      <c r="K357" s="30"/>
      <c r="L357" s="30"/>
      <c r="M357" s="107">
        <v>44</v>
      </c>
    </row>
    <row r="358" spans="1:13" x14ac:dyDescent="0.3">
      <c r="A358" s="103" t="s">
        <v>753</v>
      </c>
      <c r="B358" s="30"/>
      <c r="C358" s="107">
        <v>41</v>
      </c>
      <c r="D358" s="30"/>
      <c r="E358" s="30"/>
      <c r="F358" s="30"/>
      <c r="G358" s="30"/>
      <c r="H358" s="30"/>
      <c r="I358" s="30"/>
      <c r="J358" s="30"/>
      <c r="K358" s="30"/>
      <c r="L358" s="30"/>
      <c r="M358" s="107">
        <v>41</v>
      </c>
    </row>
    <row r="359" spans="1:13" x14ac:dyDescent="0.3">
      <c r="A359" s="103" t="s">
        <v>752</v>
      </c>
      <c r="B359" s="30"/>
      <c r="C359" s="107">
        <v>221</v>
      </c>
      <c r="D359" s="107">
        <v>149</v>
      </c>
      <c r="E359" s="107">
        <v>46</v>
      </c>
      <c r="F359" s="30"/>
      <c r="G359" s="30"/>
      <c r="H359" s="107">
        <v>49</v>
      </c>
      <c r="I359" s="30"/>
      <c r="J359" s="30"/>
      <c r="K359" s="30"/>
      <c r="L359" s="30"/>
      <c r="M359" s="107">
        <v>337</v>
      </c>
    </row>
    <row r="360" spans="1:13" x14ac:dyDescent="0.3">
      <c r="A360" s="103" t="s">
        <v>751</v>
      </c>
      <c r="B360" s="30"/>
      <c r="C360" s="107">
        <v>84</v>
      </c>
      <c r="D360" s="107">
        <v>225</v>
      </c>
      <c r="E360" s="107">
        <v>40</v>
      </c>
      <c r="F360" s="30"/>
      <c r="G360" s="30"/>
      <c r="H360" s="30"/>
      <c r="I360" s="30"/>
      <c r="J360" s="107">
        <v>111</v>
      </c>
      <c r="K360" s="30"/>
      <c r="L360" s="30"/>
      <c r="M360" s="107">
        <v>297</v>
      </c>
    </row>
    <row r="361" spans="1:13" x14ac:dyDescent="0.3">
      <c r="A361" s="103" t="s">
        <v>750</v>
      </c>
      <c r="B361" s="30"/>
      <c r="C361" s="107">
        <v>31</v>
      </c>
      <c r="D361" s="107">
        <v>60</v>
      </c>
      <c r="E361" s="107">
        <v>49</v>
      </c>
      <c r="F361" s="30"/>
      <c r="G361" s="107">
        <v>64</v>
      </c>
      <c r="H361" s="30"/>
      <c r="I361" s="30"/>
      <c r="J361" s="30"/>
      <c r="K361" s="30"/>
      <c r="L361" s="30"/>
      <c r="M361" s="107">
        <v>143</v>
      </c>
    </row>
    <row r="362" spans="1:13" x14ac:dyDescent="0.3">
      <c r="A362" s="103" t="s">
        <v>749</v>
      </c>
      <c r="B362" s="30"/>
      <c r="C362" s="30"/>
      <c r="D362" s="30"/>
      <c r="E362" s="107">
        <v>23</v>
      </c>
      <c r="F362" s="30"/>
      <c r="G362" s="30"/>
      <c r="H362" s="30"/>
      <c r="I362" s="30"/>
      <c r="J362" s="30"/>
      <c r="K362" s="30"/>
      <c r="L362" s="30"/>
      <c r="M362" s="107">
        <v>23</v>
      </c>
    </row>
    <row r="363" spans="1:13" x14ac:dyDescent="0.3">
      <c r="A363" s="103" t="s">
        <v>748</v>
      </c>
      <c r="B363" s="30"/>
      <c r="C363" s="30"/>
      <c r="D363" s="30"/>
      <c r="E363" s="107">
        <v>44</v>
      </c>
      <c r="F363" s="30"/>
      <c r="G363" s="107">
        <v>73</v>
      </c>
      <c r="H363" s="30"/>
      <c r="I363" s="30"/>
      <c r="J363" s="30"/>
      <c r="K363" s="30"/>
      <c r="L363" s="30"/>
      <c r="M363" s="107">
        <v>83</v>
      </c>
    </row>
    <row r="364" spans="1:13" x14ac:dyDescent="0.3">
      <c r="A364" s="103" t="s">
        <v>747</v>
      </c>
      <c r="B364" s="30"/>
      <c r="C364" s="30"/>
      <c r="D364" s="107">
        <v>116</v>
      </c>
      <c r="E364" s="107">
        <v>180</v>
      </c>
      <c r="F364" s="30"/>
      <c r="G364" s="107">
        <v>82</v>
      </c>
      <c r="H364" s="30"/>
      <c r="I364" s="107">
        <v>60</v>
      </c>
      <c r="J364" s="30"/>
      <c r="K364" s="30"/>
      <c r="L364" s="30"/>
      <c r="M364" s="107">
        <v>311</v>
      </c>
    </row>
    <row r="365" spans="1:13" x14ac:dyDescent="0.3">
      <c r="A365" s="103" t="s">
        <v>746</v>
      </c>
      <c r="B365" s="30"/>
      <c r="C365" s="107">
        <v>71</v>
      </c>
      <c r="D365" s="107">
        <v>20</v>
      </c>
      <c r="E365" s="30"/>
      <c r="F365" s="30"/>
      <c r="G365" s="30"/>
      <c r="H365" s="30"/>
      <c r="I365" s="30"/>
      <c r="J365" s="30"/>
      <c r="K365" s="30"/>
      <c r="L365" s="30"/>
      <c r="M365" s="107">
        <v>73</v>
      </c>
    </row>
    <row r="366" spans="1:13" x14ac:dyDescent="0.3">
      <c r="A366" s="103" t="s">
        <v>745</v>
      </c>
      <c r="B366" s="30"/>
      <c r="C366" s="107">
        <v>75</v>
      </c>
      <c r="D366" s="107">
        <v>294</v>
      </c>
      <c r="E366" s="107">
        <v>20</v>
      </c>
      <c r="F366" s="30"/>
      <c r="G366" s="30"/>
      <c r="H366" s="107">
        <v>235</v>
      </c>
      <c r="I366" s="30"/>
      <c r="J366" s="107">
        <v>787</v>
      </c>
      <c r="K366" s="30"/>
      <c r="L366" s="30"/>
      <c r="M366" s="107">
        <v>1209</v>
      </c>
    </row>
    <row r="367" spans="1:13" x14ac:dyDescent="0.3">
      <c r="A367" s="103" t="s">
        <v>744</v>
      </c>
      <c r="B367" s="30"/>
      <c r="C367" s="107">
        <v>91</v>
      </c>
      <c r="D367" s="107">
        <v>90</v>
      </c>
      <c r="E367" s="30"/>
      <c r="F367" s="30"/>
      <c r="G367" s="30"/>
      <c r="H367" s="30"/>
      <c r="I367" s="30"/>
      <c r="J367" s="30"/>
      <c r="K367" s="30"/>
      <c r="L367" s="30"/>
      <c r="M367" s="107">
        <v>91</v>
      </c>
    </row>
    <row r="368" spans="1:13" x14ac:dyDescent="0.3">
      <c r="A368" s="103" t="s">
        <v>743</v>
      </c>
      <c r="B368" s="30"/>
      <c r="C368" s="107">
        <v>121</v>
      </c>
      <c r="D368" s="107">
        <v>161</v>
      </c>
      <c r="E368" s="107">
        <v>93</v>
      </c>
      <c r="F368" s="30"/>
      <c r="G368" s="107">
        <v>25</v>
      </c>
      <c r="H368" s="107">
        <v>60</v>
      </c>
      <c r="I368" s="107">
        <v>73</v>
      </c>
      <c r="J368" s="30"/>
      <c r="K368" s="30"/>
      <c r="L368" s="30"/>
      <c r="M368" s="107">
        <v>348</v>
      </c>
    </row>
    <row r="369" spans="1:13" x14ac:dyDescent="0.3">
      <c r="A369" s="103" t="s">
        <v>742</v>
      </c>
      <c r="B369" s="30"/>
      <c r="C369" s="30"/>
      <c r="D369" s="30"/>
      <c r="E369" s="30"/>
      <c r="F369" s="30"/>
      <c r="G369" s="30"/>
      <c r="H369" s="107">
        <v>48</v>
      </c>
      <c r="I369" s="30"/>
      <c r="J369" s="30"/>
      <c r="K369" s="30"/>
      <c r="L369" s="30"/>
      <c r="M369" s="107">
        <v>48</v>
      </c>
    </row>
    <row r="370" spans="1:13" x14ac:dyDescent="0.3">
      <c r="A370" s="103" t="s">
        <v>741</v>
      </c>
      <c r="B370" s="30"/>
      <c r="C370" s="107">
        <v>314</v>
      </c>
      <c r="D370" s="107">
        <v>268</v>
      </c>
      <c r="E370" s="107">
        <v>203</v>
      </c>
      <c r="F370" s="30"/>
      <c r="G370" s="107">
        <v>84</v>
      </c>
      <c r="H370" s="107">
        <v>55</v>
      </c>
      <c r="I370" s="107">
        <v>142</v>
      </c>
      <c r="J370" s="107">
        <v>49</v>
      </c>
      <c r="K370" s="30"/>
      <c r="L370" s="30"/>
      <c r="M370" s="107">
        <v>624</v>
      </c>
    </row>
    <row r="371" spans="1:13" x14ac:dyDescent="0.3">
      <c r="A371" s="103" t="s">
        <v>740</v>
      </c>
      <c r="B371" s="30"/>
      <c r="C371" s="30"/>
      <c r="D371" s="30"/>
      <c r="E371" s="107">
        <v>21</v>
      </c>
      <c r="F371" s="30"/>
      <c r="G371" s="30"/>
      <c r="H371" s="30"/>
      <c r="I371" s="30"/>
      <c r="J371" s="30"/>
      <c r="K371" s="30"/>
      <c r="L371" s="30"/>
      <c r="M371" s="107">
        <v>21</v>
      </c>
    </row>
    <row r="372" spans="1:13" x14ac:dyDescent="0.3">
      <c r="A372" s="103" t="s">
        <v>739</v>
      </c>
      <c r="B372" s="30"/>
      <c r="C372" s="107">
        <v>30</v>
      </c>
      <c r="D372" s="30"/>
      <c r="E372" s="30"/>
      <c r="F372" s="30"/>
      <c r="G372" s="30"/>
      <c r="H372" s="30"/>
      <c r="I372" s="30"/>
      <c r="J372" s="30"/>
      <c r="K372" s="30"/>
      <c r="L372" s="30"/>
      <c r="M372" s="107">
        <v>30</v>
      </c>
    </row>
    <row r="373" spans="1:13" x14ac:dyDescent="0.3">
      <c r="A373" s="103" t="s">
        <v>738</v>
      </c>
      <c r="B373" s="30"/>
      <c r="C373" s="30"/>
      <c r="D373" s="107">
        <v>115</v>
      </c>
      <c r="E373" s="30"/>
      <c r="F373" s="30"/>
      <c r="G373" s="30"/>
      <c r="H373" s="30"/>
      <c r="I373" s="30"/>
      <c r="J373" s="30"/>
      <c r="K373" s="30"/>
      <c r="L373" s="30"/>
      <c r="M373" s="107">
        <v>115</v>
      </c>
    </row>
    <row r="374" spans="1:13" x14ac:dyDescent="0.3">
      <c r="A374" s="103" t="s">
        <v>737</v>
      </c>
      <c r="B374" s="30"/>
      <c r="C374" s="107">
        <v>51</v>
      </c>
      <c r="D374" s="107">
        <v>22</v>
      </c>
      <c r="E374" s="107">
        <v>54</v>
      </c>
      <c r="F374" s="30"/>
      <c r="G374" s="30"/>
      <c r="H374" s="30"/>
      <c r="I374" s="30"/>
      <c r="J374" s="30"/>
      <c r="K374" s="30"/>
      <c r="L374" s="30"/>
      <c r="M374" s="107">
        <v>96</v>
      </c>
    </row>
    <row r="375" spans="1:13" x14ac:dyDescent="0.3">
      <c r="A375" s="103" t="s">
        <v>736</v>
      </c>
      <c r="B375" s="30"/>
      <c r="C375" s="107">
        <v>190</v>
      </c>
      <c r="D375" s="107">
        <v>259</v>
      </c>
      <c r="E375" s="107">
        <v>81</v>
      </c>
      <c r="F375" s="30"/>
      <c r="G375" s="107">
        <v>51</v>
      </c>
      <c r="H375" s="107">
        <v>52</v>
      </c>
      <c r="I375" s="30"/>
      <c r="J375" s="30"/>
      <c r="K375" s="30"/>
      <c r="L375" s="30"/>
      <c r="M375" s="107">
        <v>418</v>
      </c>
    </row>
    <row r="376" spans="1:13" x14ac:dyDescent="0.3">
      <c r="A376" s="103" t="s">
        <v>735</v>
      </c>
      <c r="B376" s="30"/>
      <c r="C376" s="107">
        <v>124</v>
      </c>
      <c r="D376" s="107">
        <v>74</v>
      </c>
      <c r="E376" s="107">
        <v>28</v>
      </c>
      <c r="F376" s="30"/>
      <c r="G376" s="107">
        <v>58</v>
      </c>
      <c r="H376" s="107">
        <v>174</v>
      </c>
      <c r="I376" s="30"/>
      <c r="J376" s="107">
        <v>276</v>
      </c>
      <c r="K376" s="30"/>
      <c r="L376" s="30"/>
      <c r="M376" s="107">
        <v>477</v>
      </c>
    </row>
    <row r="377" spans="1:13" x14ac:dyDescent="0.3">
      <c r="A377" s="103" t="s">
        <v>734</v>
      </c>
      <c r="B377" s="30"/>
      <c r="C377" s="107">
        <v>265</v>
      </c>
      <c r="D377" s="107">
        <v>257</v>
      </c>
      <c r="E377" s="107">
        <v>78</v>
      </c>
      <c r="F377" s="30"/>
      <c r="G377" s="30"/>
      <c r="H377" s="30"/>
      <c r="I377" s="30"/>
      <c r="J377" s="30"/>
      <c r="K377" s="30"/>
      <c r="L377" s="30"/>
      <c r="M377" s="107">
        <v>390</v>
      </c>
    </row>
    <row r="378" spans="1:13" x14ac:dyDescent="0.3">
      <c r="A378" s="103" t="s">
        <v>733</v>
      </c>
      <c r="B378" s="30"/>
      <c r="C378" s="107">
        <v>231</v>
      </c>
      <c r="D378" s="107">
        <v>454</v>
      </c>
      <c r="E378" s="107">
        <v>97</v>
      </c>
      <c r="F378" s="30"/>
      <c r="G378" s="107">
        <v>138</v>
      </c>
      <c r="H378" s="107">
        <v>166</v>
      </c>
      <c r="I378" s="30"/>
      <c r="J378" s="107">
        <v>377</v>
      </c>
      <c r="K378" s="30"/>
      <c r="L378" s="30"/>
      <c r="M378" s="107">
        <v>941</v>
      </c>
    </row>
    <row r="379" spans="1:13" x14ac:dyDescent="0.3">
      <c r="A379" s="103" t="s">
        <v>732</v>
      </c>
      <c r="B379" s="30"/>
      <c r="C379" s="107">
        <v>146</v>
      </c>
      <c r="D379" s="107">
        <v>162</v>
      </c>
      <c r="E379" s="107">
        <v>149</v>
      </c>
      <c r="F379" s="30"/>
      <c r="G379" s="107">
        <v>86</v>
      </c>
      <c r="H379" s="107">
        <v>139</v>
      </c>
      <c r="I379" s="30"/>
      <c r="J379" s="30"/>
      <c r="K379" s="30"/>
      <c r="L379" s="30"/>
      <c r="M379" s="107">
        <v>462</v>
      </c>
    </row>
    <row r="380" spans="1:13" x14ac:dyDescent="0.3">
      <c r="A380" s="103" t="s">
        <v>731</v>
      </c>
      <c r="B380" s="30"/>
      <c r="C380" s="107">
        <v>175</v>
      </c>
      <c r="D380" s="107">
        <v>86</v>
      </c>
      <c r="E380" s="107">
        <v>126</v>
      </c>
      <c r="F380" s="30"/>
      <c r="G380" s="107">
        <v>50</v>
      </c>
      <c r="H380" s="107">
        <v>22</v>
      </c>
      <c r="I380" s="30"/>
      <c r="J380" s="30"/>
      <c r="K380" s="30"/>
      <c r="L380" s="30"/>
      <c r="M380" s="107">
        <v>289</v>
      </c>
    </row>
    <row r="381" spans="1:13" x14ac:dyDescent="0.3">
      <c r="A381" s="103" t="s">
        <v>730</v>
      </c>
      <c r="B381" s="30"/>
      <c r="C381" s="107">
        <v>65</v>
      </c>
      <c r="D381" s="107">
        <v>50</v>
      </c>
      <c r="E381" s="107">
        <v>87</v>
      </c>
      <c r="F381" s="30"/>
      <c r="G381" s="30"/>
      <c r="H381" s="30"/>
      <c r="I381" s="30"/>
      <c r="J381" s="30"/>
      <c r="K381" s="30"/>
      <c r="L381" s="30"/>
      <c r="M381" s="107">
        <v>148</v>
      </c>
    </row>
    <row r="382" spans="1:13" x14ac:dyDescent="0.3">
      <c r="A382" s="103" t="s">
        <v>729</v>
      </c>
      <c r="B382" s="30"/>
      <c r="C382" s="30"/>
      <c r="D382" s="30"/>
      <c r="E382" s="107">
        <v>80</v>
      </c>
      <c r="F382" s="30"/>
      <c r="G382" s="107">
        <v>166</v>
      </c>
      <c r="H382" s="30"/>
      <c r="I382" s="107">
        <v>31</v>
      </c>
      <c r="J382" s="30"/>
      <c r="K382" s="30"/>
      <c r="L382" s="30"/>
      <c r="M382" s="107">
        <v>173</v>
      </c>
    </row>
    <row r="383" spans="1:13" x14ac:dyDescent="0.3">
      <c r="A383" s="103" t="s">
        <v>728</v>
      </c>
      <c r="B383" s="30"/>
      <c r="C383" s="107">
        <v>58</v>
      </c>
      <c r="D383" s="107">
        <v>26</v>
      </c>
      <c r="E383" s="107">
        <v>665</v>
      </c>
      <c r="F383" s="30"/>
      <c r="G383" s="107">
        <v>224</v>
      </c>
      <c r="H383" s="107">
        <v>60</v>
      </c>
      <c r="I383" s="107">
        <v>887</v>
      </c>
      <c r="J383" s="30"/>
      <c r="K383" s="30"/>
      <c r="L383" s="30"/>
      <c r="M383" s="107">
        <v>1043</v>
      </c>
    </row>
    <row r="384" spans="1:13" x14ac:dyDescent="0.3">
      <c r="A384" s="103" t="s">
        <v>727</v>
      </c>
      <c r="B384" s="30"/>
      <c r="C384" s="107">
        <v>827</v>
      </c>
      <c r="D384" s="107">
        <v>1141</v>
      </c>
      <c r="E384" s="107">
        <v>482</v>
      </c>
      <c r="F384" s="30"/>
      <c r="G384" s="107">
        <v>231</v>
      </c>
      <c r="H384" s="107">
        <v>274</v>
      </c>
      <c r="I384" s="107">
        <v>59</v>
      </c>
      <c r="J384" s="107">
        <v>4412</v>
      </c>
      <c r="K384" s="30"/>
      <c r="L384" s="30"/>
      <c r="M384" s="107">
        <v>6239</v>
      </c>
    </row>
    <row r="385" spans="1:13" x14ac:dyDescent="0.3">
      <c r="A385" s="103" t="s">
        <v>726</v>
      </c>
      <c r="B385" s="30"/>
      <c r="C385" s="30"/>
      <c r="D385" s="107">
        <v>40</v>
      </c>
      <c r="E385" s="30"/>
      <c r="F385" s="30"/>
      <c r="G385" s="30"/>
      <c r="H385" s="30"/>
      <c r="I385" s="30"/>
      <c r="J385" s="30"/>
      <c r="K385" s="30"/>
      <c r="L385" s="30"/>
      <c r="M385" s="107">
        <v>40</v>
      </c>
    </row>
  </sheetData>
  <sheetProtection algorithmName="SHA-512" hashValue="KmyvuwoXgErU186pfs9wVCOyfHp5ll5vDcXmgjDAdn3+n+bleRN6UGD599UDGGri7tqES/h0qUpf+H2mtdq0jA==" saltValue="W28Au3h/1Uw5zKgh0Z3hWg==" spinCount="100000" sheet="1" objects="1" scenarios="1"/>
  <mergeCells count="6">
    <mergeCell ref="B7:M7"/>
    <mergeCell ref="A1:M1"/>
    <mergeCell ref="A2:M2"/>
    <mergeCell ref="A3:M3"/>
    <mergeCell ref="A4:M4"/>
    <mergeCell ref="A5:M5"/>
  </mergeCells>
  <pageMargins left="0.25" right="0.25" top="0.75" bottom="0.75" header="0.3" footer="0.3"/>
  <pageSetup scale="80" fitToHeight="100" orientation="portrait" r:id="rId1"/>
  <headerFoot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4B070-20D1-4A30-A995-166F15FD7097}">
  <sheetPr>
    <pageSetUpPr fitToPage="1"/>
  </sheetPr>
  <dimension ref="A1:L30"/>
  <sheetViews>
    <sheetView workbookViewId="0">
      <selection activeCell="A2" sqref="A2"/>
    </sheetView>
  </sheetViews>
  <sheetFormatPr defaultRowHeight="14.4" x14ac:dyDescent="0.3"/>
  <cols>
    <col min="1" max="1" width="16.44140625" customWidth="1"/>
    <col min="8" max="8" width="1.88671875" customWidth="1"/>
    <col min="9" max="9" width="8.88671875" customWidth="1"/>
    <col min="10" max="10" width="10" customWidth="1"/>
    <col min="11" max="11" width="9.88671875" customWidth="1"/>
  </cols>
  <sheetData>
    <row r="1" spans="1:12" ht="22.95" customHeight="1" x14ac:dyDescent="0.4">
      <c r="A1" s="162" t="s">
        <v>323</v>
      </c>
      <c r="B1" s="162"/>
      <c r="C1" s="162"/>
      <c r="D1" s="162"/>
      <c r="E1" s="162"/>
      <c r="F1" s="162"/>
      <c r="G1" s="162"/>
      <c r="H1" s="162"/>
      <c r="I1" s="162"/>
      <c r="J1" s="162"/>
      <c r="K1" s="162"/>
      <c r="L1" s="39"/>
    </row>
    <row r="2" spans="1:12" ht="22.95" customHeight="1" x14ac:dyDescent="0.4">
      <c r="A2" s="162" t="s">
        <v>324</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ht="15.75" customHeight="1" x14ac:dyDescent="0.3">
      <c r="A8" s="41" t="s">
        <v>325</v>
      </c>
      <c r="B8" s="47" t="s">
        <v>186</v>
      </c>
      <c r="C8" s="47" t="s">
        <v>187</v>
      </c>
      <c r="D8" s="47" t="s">
        <v>188</v>
      </c>
      <c r="E8" s="47" t="s">
        <v>189</v>
      </c>
      <c r="F8" s="47" t="s">
        <v>682</v>
      </c>
      <c r="G8" s="47" t="s">
        <v>709</v>
      </c>
      <c r="H8" s="201"/>
      <c r="I8" s="202"/>
      <c r="J8" s="202"/>
      <c r="K8" s="202"/>
    </row>
    <row r="9" spans="1:12" x14ac:dyDescent="0.3">
      <c r="A9" s="55" t="s">
        <v>206</v>
      </c>
      <c r="B9" s="66">
        <v>44</v>
      </c>
      <c r="C9" s="66">
        <v>34</v>
      </c>
      <c r="D9" s="66">
        <v>31</v>
      </c>
      <c r="E9" s="66">
        <v>41</v>
      </c>
      <c r="F9" s="66">
        <v>33</v>
      </c>
      <c r="G9" s="66">
        <v>25</v>
      </c>
      <c r="H9" s="201"/>
      <c r="I9" s="67">
        <f>G9/G$13</f>
        <v>9.8039215686274508E-2</v>
      </c>
      <c r="J9" s="67">
        <f>(G9-F9)/F9</f>
        <v>-0.24242424242424243</v>
      </c>
      <c r="K9" s="67">
        <f>((G9/B9)^(1/5)-1)</f>
        <v>-0.10690539387698339</v>
      </c>
    </row>
    <row r="10" spans="1:12" x14ac:dyDescent="0.3">
      <c r="A10" s="55" t="s">
        <v>207</v>
      </c>
      <c r="B10" s="66">
        <v>217</v>
      </c>
      <c r="C10" s="66">
        <v>202</v>
      </c>
      <c r="D10" s="66">
        <v>188</v>
      </c>
      <c r="E10" s="66">
        <v>181</v>
      </c>
      <c r="F10" s="66">
        <v>180</v>
      </c>
      <c r="G10" s="66">
        <v>174</v>
      </c>
      <c r="H10" s="201"/>
      <c r="I10" s="67">
        <f>G10/G$13</f>
        <v>0.68235294117647061</v>
      </c>
      <c r="J10" s="67">
        <f>(G10-F10)/F10</f>
        <v>-3.3333333333333333E-2</v>
      </c>
      <c r="K10" s="67">
        <f>((G10/B10)^(1/5)-1)</f>
        <v>-4.3207190400967321E-2</v>
      </c>
    </row>
    <row r="11" spans="1:12" x14ac:dyDescent="0.3">
      <c r="A11" s="55" t="s">
        <v>208</v>
      </c>
      <c r="B11" s="66">
        <v>103</v>
      </c>
      <c r="C11" s="66">
        <v>72</v>
      </c>
      <c r="D11" s="66">
        <v>60</v>
      </c>
      <c r="E11" s="66">
        <v>58</v>
      </c>
      <c r="F11" s="66">
        <v>61</v>
      </c>
      <c r="G11" s="66">
        <v>56</v>
      </c>
      <c r="H11" s="201"/>
      <c r="I11" s="67">
        <f>G11/G$13</f>
        <v>0.2196078431372549</v>
      </c>
      <c r="J11" s="67">
        <f>(G11-F11)/F11</f>
        <v>-8.1967213114754092E-2</v>
      </c>
      <c r="K11" s="67">
        <f>((G11/B11)^(1/5)-1)</f>
        <v>-0.11474138781124987</v>
      </c>
    </row>
    <row r="12" spans="1:12" x14ac:dyDescent="0.3">
      <c r="A12" s="55" t="s">
        <v>209</v>
      </c>
      <c r="B12" s="60" t="s">
        <v>267</v>
      </c>
      <c r="C12" s="60" t="s">
        <v>267</v>
      </c>
      <c r="D12" s="60" t="s">
        <v>267</v>
      </c>
      <c r="E12" s="60" t="s">
        <v>267</v>
      </c>
      <c r="F12" s="60" t="s">
        <v>267</v>
      </c>
      <c r="G12" s="60" t="s">
        <v>267</v>
      </c>
      <c r="H12" s="201"/>
      <c r="I12" s="67"/>
      <c r="J12" s="67"/>
      <c r="K12" s="67"/>
    </row>
    <row r="13" spans="1:12" x14ac:dyDescent="0.3">
      <c r="A13" s="48" t="s">
        <v>210</v>
      </c>
      <c r="B13" s="63">
        <v>361</v>
      </c>
      <c r="C13" s="63">
        <v>309</v>
      </c>
      <c r="D13" s="63">
        <v>279</v>
      </c>
      <c r="E13" s="63">
        <v>274</v>
      </c>
      <c r="F13" s="63">
        <v>264</v>
      </c>
      <c r="G13" s="63">
        <v>255</v>
      </c>
      <c r="H13" s="201"/>
      <c r="I13" s="30"/>
      <c r="J13" s="68">
        <f>(G13-F13)/F13</f>
        <v>-3.4090909090909088E-2</v>
      </c>
      <c r="K13" s="68">
        <f>((G13/B13)^(1/5)-1)</f>
        <v>-6.7161212669052617E-2</v>
      </c>
    </row>
    <row r="15" spans="1:12" x14ac:dyDescent="0.3">
      <c r="A15" t="s">
        <v>326</v>
      </c>
    </row>
    <row r="18" spans="1:11" ht="22.8" x14ac:dyDescent="0.4">
      <c r="A18" s="162" t="s">
        <v>327</v>
      </c>
      <c r="B18" s="162"/>
      <c r="C18" s="162"/>
      <c r="D18" s="162"/>
      <c r="E18" s="162"/>
      <c r="F18" s="162"/>
      <c r="G18" s="162"/>
      <c r="H18" s="162"/>
      <c r="I18" s="162"/>
      <c r="J18" s="162"/>
      <c r="K18" s="162"/>
    </row>
    <row r="19" spans="1:11" ht="22.8" x14ac:dyDescent="0.4">
      <c r="A19" s="162" t="s">
        <v>324</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4.4" customHeight="1" x14ac:dyDescent="0.3">
      <c r="A23" s="64"/>
      <c r="B23" s="189" t="s">
        <v>243</v>
      </c>
      <c r="C23" s="182"/>
      <c r="D23" s="182"/>
      <c r="E23" s="182"/>
      <c r="F23" s="182"/>
      <c r="G23" s="182"/>
      <c r="H23" s="201"/>
      <c r="I23" s="202" t="s">
        <v>1110</v>
      </c>
      <c r="J23" s="202" t="s">
        <v>1111</v>
      </c>
      <c r="K23" s="202" t="s">
        <v>1112</v>
      </c>
    </row>
    <row r="24" spans="1:11" x14ac:dyDescent="0.3">
      <c r="A24" s="65"/>
      <c r="B24" s="189" t="s">
        <v>181</v>
      </c>
      <c r="C24" s="182"/>
      <c r="D24" s="182"/>
      <c r="E24" s="182"/>
      <c r="F24" s="182"/>
      <c r="G24" s="182"/>
      <c r="H24" s="201"/>
      <c r="I24" s="202"/>
      <c r="J24" s="202"/>
      <c r="K24" s="202"/>
    </row>
    <row r="25" spans="1:11" x14ac:dyDescent="0.3">
      <c r="A25" s="41" t="s">
        <v>194</v>
      </c>
      <c r="B25" s="47" t="s">
        <v>186</v>
      </c>
      <c r="C25" s="47" t="s">
        <v>187</v>
      </c>
      <c r="D25" s="47" t="s">
        <v>188</v>
      </c>
      <c r="E25" s="47" t="s">
        <v>189</v>
      </c>
      <c r="F25" s="47" t="s">
        <v>682</v>
      </c>
      <c r="G25" s="47" t="s">
        <v>709</v>
      </c>
      <c r="H25" s="201"/>
      <c r="I25" s="202"/>
      <c r="J25" s="202"/>
      <c r="K25" s="202"/>
    </row>
    <row r="26" spans="1:11" x14ac:dyDescent="0.3">
      <c r="A26" s="55" t="s">
        <v>198</v>
      </c>
      <c r="B26" s="66">
        <v>70</v>
      </c>
      <c r="C26" s="66">
        <v>60</v>
      </c>
      <c r="D26" s="66">
        <v>55</v>
      </c>
      <c r="E26" s="66">
        <v>60</v>
      </c>
      <c r="F26" s="66">
        <v>58</v>
      </c>
      <c r="G26" s="66">
        <v>62</v>
      </c>
      <c r="H26" s="201"/>
      <c r="I26" s="67">
        <f>G26/G$13</f>
        <v>0.24313725490196078</v>
      </c>
      <c r="J26" s="67">
        <f>(G26-F26)/F26</f>
        <v>6.8965517241379309E-2</v>
      </c>
      <c r="K26" s="67">
        <f>((G26/B26)^(1/5)-1)</f>
        <v>-2.3979971134338363E-2</v>
      </c>
    </row>
    <row r="27" spans="1:11" x14ac:dyDescent="0.3">
      <c r="A27" s="55" t="s">
        <v>199</v>
      </c>
      <c r="B27" s="66">
        <v>291</v>
      </c>
      <c r="C27" s="66">
        <v>249</v>
      </c>
      <c r="D27" s="66">
        <v>224</v>
      </c>
      <c r="E27" s="66">
        <v>214</v>
      </c>
      <c r="F27" s="66">
        <v>206</v>
      </c>
      <c r="G27" s="66">
        <v>193</v>
      </c>
      <c r="H27" s="201"/>
      <c r="I27" s="67">
        <f>G27/G$13</f>
        <v>0.75686274509803919</v>
      </c>
      <c r="J27" s="67">
        <f>(G27-F27)/F27</f>
        <v>-6.3106796116504854E-2</v>
      </c>
      <c r="K27" s="67">
        <f>((G27/B27)^(1/5)-1)</f>
        <v>-7.8844681370203396E-2</v>
      </c>
    </row>
    <row r="28" spans="1:11" x14ac:dyDescent="0.3">
      <c r="A28" s="48" t="s">
        <v>210</v>
      </c>
      <c r="B28" s="63">
        <v>361</v>
      </c>
      <c r="C28" s="63">
        <v>309</v>
      </c>
      <c r="D28" s="63">
        <v>279</v>
      </c>
      <c r="E28" s="63">
        <v>274</v>
      </c>
      <c r="F28" s="63">
        <v>264</v>
      </c>
      <c r="G28" s="63">
        <v>255</v>
      </c>
      <c r="H28" s="201"/>
      <c r="I28" s="30"/>
      <c r="J28" s="68">
        <f>(G28-F28)/F28</f>
        <v>-3.4090909090909088E-2</v>
      </c>
      <c r="K28" s="68">
        <f>((G28/B28)^(1/5)-1)</f>
        <v>-6.7161212669052617E-2</v>
      </c>
    </row>
    <row r="30" spans="1:11" x14ac:dyDescent="0.3">
      <c r="A30" t="s">
        <v>328</v>
      </c>
    </row>
  </sheetData>
  <sheetProtection algorithmName="SHA-512" hashValue="feX7iVQdh8y7I1R8OtUGn4RnF+9YplrnjMEinp/MknK5v1Okw4UwXdxseE2tkLWpEfA94FUcXeRuki9EB4a2UQ==" saltValue="6Q3soZ5jMcATXnG+6ChJrw=="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DDBA8-4E93-42E1-A2F5-25F52368A531}">
  <sheetPr>
    <pageSetUpPr fitToPage="1"/>
  </sheetPr>
  <dimension ref="A1:L40"/>
  <sheetViews>
    <sheetView topLeftCell="A18" workbookViewId="0">
      <selection activeCell="A2" sqref="A2"/>
    </sheetView>
  </sheetViews>
  <sheetFormatPr defaultRowHeight="14.4" x14ac:dyDescent="0.3"/>
  <cols>
    <col min="1" max="1" width="44.44140625" bestFit="1" customWidth="1"/>
    <col min="8" max="8" width="1.88671875" customWidth="1"/>
  </cols>
  <sheetData>
    <row r="1" spans="1:12" ht="22.95" customHeight="1" x14ac:dyDescent="0.4">
      <c r="A1" s="162" t="s">
        <v>329</v>
      </c>
      <c r="B1" s="162"/>
      <c r="C1" s="162"/>
      <c r="D1" s="162"/>
      <c r="E1" s="162"/>
      <c r="F1" s="162"/>
      <c r="G1" s="162"/>
      <c r="H1" s="162"/>
      <c r="I1" s="162"/>
      <c r="J1" s="162"/>
      <c r="K1" s="162"/>
      <c r="L1" s="39"/>
    </row>
    <row r="2" spans="1:12" ht="22.95" customHeight="1" x14ac:dyDescent="0.4">
      <c r="A2" s="162" t="s">
        <v>324</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21.75" customHeight="1" x14ac:dyDescent="0.3">
      <c r="A7" s="65"/>
      <c r="B7" s="189" t="s">
        <v>181</v>
      </c>
      <c r="C7" s="182"/>
      <c r="D7" s="182"/>
      <c r="E7" s="182"/>
      <c r="F7" s="182"/>
      <c r="G7" s="182"/>
      <c r="H7" s="201"/>
      <c r="I7" s="202"/>
      <c r="J7" s="202"/>
      <c r="K7" s="202"/>
    </row>
    <row r="8" spans="1:12" x14ac:dyDescent="0.3">
      <c r="A8" s="41" t="s">
        <v>228</v>
      </c>
      <c r="B8" s="47" t="s">
        <v>186</v>
      </c>
      <c r="C8" s="47" t="s">
        <v>187</v>
      </c>
      <c r="D8" s="47" t="s">
        <v>188</v>
      </c>
      <c r="E8" s="47" t="s">
        <v>189</v>
      </c>
      <c r="F8" s="47" t="s">
        <v>682</v>
      </c>
      <c r="G8" s="47" t="s">
        <v>709</v>
      </c>
      <c r="H8" s="201"/>
      <c r="I8" s="202"/>
      <c r="J8" s="202"/>
      <c r="K8" s="202"/>
    </row>
    <row r="9" spans="1:12" x14ac:dyDescent="0.3">
      <c r="A9" s="55" t="s">
        <v>229</v>
      </c>
      <c r="B9" s="60" t="s">
        <v>267</v>
      </c>
      <c r="C9" s="60" t="s">
        <v>267</v>
      </c>
      <c r="D9" s="60" t="s">
        <v>267</v>
      </c>
      <c r="E9" s="60" t="s">
        <v>267</v>
      </c>
      <c r="F9" s="60" t="s">
        <v>267</v>
      </c>
      <c r="G9" s="60" t="s">
        <v>267</v>
      </c>
      <c r="H9" s="201"/>
      <c r="I9" s="67"/>
      <c r="J9" s="67"/>
      <c r="K9" s="67"/>
    </row>
    <row r="10" spans="1:12" x14ac:dyDescent="0.3">
      <c r="A10" s="55" t="s">
        <v>230</v>
      </c>
      <c r="B10" s="66">
        <v>227</v>
      </c>
      <c r="C10" s="66">
        <v>226</v>
      </c>
      <c r="D10" s="66">
        <v>220</v>
      </c>
      <c r="E10" s="66">
        <v>211</v>
      </c>
      <c r="F10" s="66">
        <v>205</v>
      </c>
      <c r="G10" s="66">
        <v>197</v>
      </c>
      <c r="H10" s="201"/>
      <c r="I10" s="67">
        <f>G10/G$14</f>
        <v>0.77254901960784317</v>
      </c>
      <c r="J10" s="67">
        <f>(G10-F10)/F10</f>
        <v>-3.9024390243902439E-2</v>
      </c>
      <c r="K10" s="67">
        <f>((G10/B10)^(1/5)-1)</f>
        <v>-2.7951188071050792E-2</v>
      </c>
    </row>
    <row r="11" spans="1:12" x14ac:dyDescent="0.3">
      <c r="A11" s="55" t="s">
        <v>231</v>
      </c>
      <c r="B11" s="60" t="s">
        <v>267</v>
      </c>
      <c r="C11" s="60" t="s">
        <v>267</v>
      </c>
      <c r="D11" s="60" t="s">
        <v>267</v>
      </c>
      <c r="E11" s="60" t="s">
        <v>267</v>
      </c>
      <c r="F11" s="60"/>
      <c r="G11" s="60" t="s">
        <v>267</v>
      </c>
      <c r="H11" s="201"/>
      <c r="I11" s="67"/>
      <c r="J11" s="67"/>
      <c r="K11" s="67"/>
    </row>
    <row r="12" spans="1:12" x14ac:dyDescent="0.3">
      <c r="A12" s="55" t="s">
        <v>232</v>
      </c>
      <c r="B12" s="66">
        <v>134</v>
      </c>
      <c r="C12" s="66">
        <v>79</v>
      </c>
      <c r="D12" s="66">
        <v>58</v>
      </c>
      <c r="E12" s="66">
        <v>62</v>
      </c>
      <c r="F12" s="66">
        <v>61</v>
      </c>
      <c r="G12" s="66">
        <v>59</v>
      </c>
      <c r="H12" s="201"/>
      <c r="I12" s="67">
        <f>G12/G$14</f>
        <v>0.23137254901960785</v>
      </c>
      <c r="J12" s="67">
        <f>(G12-F12)/F12</f>
        <v>-3.2786885245901641E-2</v>
      </c>
      <c r="K12" s="67">
        <f>((G12/B12)^(1/5)-1)</f>
        <v>-0.15130930102422335</v>
      </c>
    </row>
    <row r="13" spans="1:12" x14ac:dyDescent="0.3">
      <c r="A13" s="55" t="s">
        <v>233</v>
      </c>
      <c r="B13" s="60" t="s">
        <v>267</v>
      </c>
      <c r="C13" s="60" t="s">
        <v>267</v>
      </c>
      <c r="D13" s="60"/>
      <c r="E13" s="60" t="s">
        <v>267</v>
      </c>
      <c r="F13" s="60" t="s">
        <v>267</v>
      </c>
      <c r="G13" s="60"/>
      <c r="H13" s="201"/>
      <c r="I13" s="67"/>
      <c r="J13" s="67"/>
      <c r="K13" s="67"/>
    </row>
    <row r="14" spans="1:12" x14ac:dyDescent="0.3">
      <c r="A14" s="48" t="s">
        <v>210</v>
      </c>
      <c r="B14" s="63">
        <v>361</v>
      </c>
      <c r="C14" s="63">
        <v>309</v>
      </c>
      <c r="D14" s="63">
        <v>279</v>
      </c>
      <c r="E14" s="63">
        <v>274</v>
      </c>
      <c r="F14" s="63">
        <v>264</v>
      </c>
      <c r="G14" s="63">
        <v>255</v>
      </c>
      <c r="H14" s="201"/>
      <c r="I14" s="30"/>
      <c r="J14" s="68">
        <f>(G14-F14)/F14</f>
        <v>-3.4090909090909088E-2</v>
      </c>
      <c r="K14" s="68">
        <f>((G14/B14)^(1/5)-1)</f>
        <v>-6.7161212669052617E-2</v>
      </c>
    </row>
    <row r="16" spans="1:12" x14ac:dyDescent="0.3">
      <c r="A16" t="s">
        <v>331</v>
      </c>
    </row>
    <row r="19" spans="1:11" ht="22.8" x14ac:dyDescent="0.4">
      <c r="A19" s="162" t="s">
        <v>332</v>
      </c>
      <c r="B19" s="162"/>
      <c r="C19" s="162"/>
      <c r="D19" s="162"/>
      <c r="E19" s="162"/>
      <c r="F19" s="162"/>
      <c r="G19" s="162"/>
      <c r="H19" s="162"/>
      <c r="I19" s="162"/>
      <c r="J19" s="162"/>
      <c r="K19" s="162"/>
    </row>
    <row r="20" spans="1:11" ht="22.8" x14ac:dyDescent="0.4">
      <c r="A20" s="162" t="s">
        <v>324</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customHeight="1"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5" customHeight="1" x14ac:dyDescent="0.3">
      <c r="A24" s="64"/>
      <c r="B24" s="189" t="s">
        <v>243</v>
      </c>
      <c r="C24" s="182"/>
      <c r="D24" s="182"/>
      <c r="E24" s="182"/>
      <c r="F24" s="182"/>
      <c r="G24" s="182"/>
      <c r="H24" s="203"/>
      <c r="I24" s="202" t="s">
        <v>1110</v>
      </c>
      <c r="J24" s="202" t="s">
        <v>1111</v>
      </c>
      <c r="K24" s="202" t="s">
        <v>1112</v>
      </c>
    </row>
    <row r="25" spans="1:11" ht="23.25" customHeight="1" x14ac:dyDescent="0.3">
      <c r="A25" s="65"/>
      <c r="B25" s="189" t="s">
        <v>181</v>
      </c>
      <c r="C25" s="182"/>
      <c r="D25" s="182"/>
      <c r="E25" s="182"/>
      <c r="F25" s="182"/>
      <c r="G25" s="182"/>
      <c r="H25" s="204"/>
      <c r="I25" s="202"/>
      <c r="J25" s="202"/>
      <c r="K25" s="202"/>
    </row>
    <row r="26" spans="1:11" x14ac:dyDescent="0.3">
      <c r="A26" s="41" t="s">
        <v>333</v>
      </c>
      <c r="B26" s="47" t="s">
        <v>186</v>
      </c>
      <c r="C26" s="47" t="s">
        <v>187</v>
      </c>
      <c r="D26" s="47" t="s">
        <v>188</v>
      </c>
      <c r="E26" s="47" t="s">
        <v>189</v>
      </c>
      <c r="F26" s="47" t="s">
        <v>682</v>
      </c>
      <c r="G26" s="47" t="s">
        <v>709</v>
      </c>
      <c r="H26" s="204"/>
      <c r="I26" s="202"/>
      <c r="J26" s="202"/>
      <c r="K26" s="202"/>
    </row>
    <row r="27" spans="1:11" x14ac:dyDescent="0.3">
      <c r="A27" s="55" t="s">
        <v>214</v>
      </c>
      <c r="B27" s="60" t="s">
        <v>267</v>
      </c>
      <c r="C27" s="60" t="s">
        <v>267</v>
      </c>
      <c r="D27" s="60" t="s">
        <v>267</v>
      </c>
      <c r="E27" s="60" t="s">
        <v>267</v>
      </c>
      <c r="F27" s="60" t="s">
        <v>267</v>
      </c>
      <c r="G27" s="60" t="s">
        <v>267</v>
      </c>
      <c r="H27" s="204"/>
      <c r="I27" s="67"/>
      <c r="J27" s="67"/>
      <c r="K27" s="67"/>
    </row>
    <row r="28" spans="1:11" x14ac:dyDescent="0.3">
      <c r="A28" s="55" t="s">
        <v>215</v>
      </c>
      <c r="B28" s="60" t="s">
        <v>267</v>
      </c>
      <c r="C28" s="60" t="s">
        <v>267</v>
      </c>
      <c r="D28" s="60" t="s">
        <v>267</v>
      </c>
      <c r="E28" s="60" t="s">
        <v>267</v>
      </c>
      <c r="F28" s="60" t="s">
        <v>267</v>
      </c>
      <c r="G28" s="60" t="s">
        <v>267</v>
      </c>
      <c r="H28" s="204"/>
      <c r="I28" s="67"/>
      <c r="J28" s="67"/>
      <c r="K28" s="67"/>
    </row>
    <row r="29" spans="1:11" x14ac:dyDescent="0.3">
      <c r="A29" s="55" t="s">
        <v>216</v>
      </c>
      <c r="B29" s="60" t="s">
        <v>267</v>
      </c>
      <c r="C29" s="60" t="s">
        <v>267</v>
      </c>
      <c r="D29" s="60" t="s">
        <v>267</v>
      </c>
      <c r="E29" s="60"/>
      <c r="F29" s="60"/>
      <c r="G29" s="60"/>
      <c r="H29" s="204"/>
      <c r="I29" s="67"/>
      <c r="J29" s="67"/>
      <c r="K29" s="67"/>
    </row>
    <row r="30" spans="1:11" x14ac:dyDescent="0.3">
      <c r="A30" s="55" t="s">
        <v>217</v>
      </c>
      <c r="B30" s="60">
        <v>190</v>
      </c>
      <c r="C30" s="60">
        <v>175</v>
      </c>
      <c r="D30" s="60">
        <v>167</v>
      </c>
      <c r="E30" s="60">
        <v>160</v>
      </c>
      <c r="F30" s="60">
        <v>154</v>
      </c>
      <c r="G30" s="60">
        <v>147</v>
      </c>
      <c r="H30" s="204"/>
      <c r="I30" s="67">
        <f>G30/G$14</f>
        <v>0.57647058823529407</v>
      </c>
      <c r="J30" s="67">
        <f t="shared" ref="J30:J38" si="0">(G30-F30)/F30</f>
        <v>-4.5454545454545456E-2</v>
      </c>
      <c r="K30" s="67">
        <f>((G30/B30)^(1/5)-1)</f>
        <v>-5.002375225742306E-2</v>
      </c>
    </row>
    <row r="31" spans="1:11" x14ac:dyDescent="0.3">
      <c r="A31" s="55" t="s">
        <v>218</v>
      </c>
      <c r="B31" s="60">
        <v>36</v>
      </c>
      <c r="C31" s="60">
        <v>29</v>
      </c>
      <c r="D31" s="60">
        <v>25</v>
      </c>
      <c r="E31" s="60">
        <v>23</v>
      </c>
      <c r="F31" s="60">
        <v>23</v>
      </c>
      <c r="G31" s="60">
        <v>25</v>
      </c>
      <c r="H31" s="204"/>
      <c r="I31" s="67">
        <f>G31/G$14</f>
        <v>9.8039215686274508E-2</v>
      </c>
      <c r="J31" s="67">
        <f t="shared" si="0"/>
        <v>8.6956521739130432E-2</v>
      </c>
      <c r="K31" s="67">
        <f>((G31/B31)^(1/5)-1)</f>
        <v>-7.0332815225143785E-2</v>
      </c>
    </row>
    <row r="32" spans="1:11" x14ac:dyDescent="0.3">
      <c r="A32" s="55" t="s">
        <v>219</v>
      </c>
      <c r="B32" s="60" t="s">
        <v>267</v>
      </c>
      <c r="C32" s="60" t="s">
        <v>267</v>
      </c>
      <c r="D32" s="60" t="s">
        <v>267</v>
      </c>
      <c r="E32" s="60" t="s">
        <v>267</v>
      </c>
      <c r="F32" s="60" t="s">
        <v>267</v>
      </c>
      <c r="G32" s="60" t="s">
        <v>267</v>
      </c>
      <c r="H32" s="204"/>
      <c r="I32" s="67"/>
      <c r="J32" s="67"/>
      <c r="K32" s="67"/>
    </row>
    <row r="33" spans="1:11" x14ac:dyDescent="0.3">
      <c r="A33" s="55" t="s">
        <v>220</v>
      </c>
      <c r="B33" s="60">
        <v>30</v>
      </c>
      <c r="C33" s="60" t="s">
        <v>267</v>
      </c>
      <c r="D33" s="60" t="s">
        <v>267</v>
      </c>
      <c r="E33" s="60" t="s">
        <v>267</v>
      </c>
      <c r="F33" s="60" t="s">
        <v>267</v>
      </c>
      <c r="G33" s="60" t="s">
        <v>267</v>
      </c>
      <c r="H33" s="204"/>
      <c r="I33" s="67"/>
      <c r="J33" s="67"/>
      <c r="K33" s="67"/>
    </row>
    <row r="34" spans="1:11" x14ac:dyDescent="0.3">
      <c r="A34" s="55" t="s">
        <v>221</v>
      </c>
      <c r="B34" s="60" t="s">
        <v>267</v>
      </c>
      <c r="C34" s="60" t="s">
        <v>267</v>
      </c>
      <c r="D34" s="60" t="s">
        <v>267</v>
      </c>
      <c r="E34" s="60" t="s">
        <v>267</v>
      </c>
      <c r="F34" s="60" t="s">
        <v>267</v>
      </c>
      <c r="G34" s="60" t="s">
        <v>267</v>
      </c>
      <c r="H34" s="204"/>
      <c r="I34" s="67"/>
      <c r="J34" s="67"/>
      <c r="K34" s="67"/>
    </row>
    <row r="35" spans="1:11" x14ac:dyDescent="0.3">
      <c r="A35" s="55" t="s">
        <v>686</v>
      </c>
      <c r="B35" s="60" t="s">
        <v>267</v>
      </c>
      <c r="C35" s="60" t="s">
        <v>267</v>
      </c>
      <c r="D35" s="60" t="s">
        <v>267</v>
      </c>
      <c r="E35" s="60" t="s">
        <v>267</v>
      </c>
      <c r="F35" s="60" t="s">
        <v>267</v>
      </c>
      <c r="G35" s="60" t="s">
        <v>267</v>
      </c>
      <c r="H35" s="204"/>
      <c r="I35" s="67"/>
      <c r="J35" s="67"/>
      <c r="K35" s="67"/>
    </row>
    <row r="36" spans="1:11" x14ac:dyDescent="0.3">
      <c r="A36" s="55" t="s">
        <v>223</v>
      </c>
      <c r="B36" s="60" t="s">
        <v>267</v>
      </c>
      <c r="C36" s="60" t="s">
        <v>267</v>
      </c>
      <c r="D36" s="60" t="s">
        <v>267</v>
      </c>
      <c r="E36" s="60" t="s">
        <v>267</v>
      </c>
      <c r="F36" s="60" t="s">
        <v>267</v>
      </c>
      <c r="G36" s="60" t="s">
        <v>267</v>
      </c>
      <c r="H36" s="204"/>
      <c r="I36" s="67"/>
      <c r="J36" s="67"/>
      <c r="K36" s="67"/>
    </row>
    <row r="37" spans="1:11" x14ac:dyDescent="0.3">
      <c r="A37" s="55" t="s">
        <v>224</v>
      </c>
      <c r="B37" s="60">
        <v>56</v>
      </c>
      <c r="C37" s="60">
        <v>47</v>
      </c>
      <c r="D37" s="60">
        <v>38</v>
      </c>
      <c r="E37" s="60">
        <v>38</v>
      </c>
      <c r="F37" s="60">
        <v>32</v>
      </c>
      <c r="G37" s="60">
        <v>30</v>
      </c>
      <c r="H37" s="204"/>
      <c r="I37" s="67">
        <f>G37/G$14</f>
        <v>0.11764705882352941</v>
      </c>
      <c r="J37" s="67">
        <f t="shared" si="0"/>
        <v>-6.25E-2</v>
      </c>
      <c r="K37" s="67">
        <f>((G37/B37)^(1/5)-1)</f>
        <v>-0.11735382086685286</v>
      </c>
    </row>
    <row r="38" spans="1:11" x14ac:dyDescent="0.3">
      <c r="A38" s="48" t="s">
        <v>210</v>
      </c>
      <c r="B38" s="63">
        <v>361</v>
      </c>
      <c r="C38" s="63">
        <v>309</v>
      </c>
      <c r="D38" s="63">
        <v>279</v>
      </c>
      <c r="E38" s="63">
        <v>274</v>
      </c>
      <c r="F38" s="63">
        <v>264</v>
      </c>
      <c r="G38" s="63">
        <v>255</v>
      </c>
      <c r="H38" s="205"/>
      <c r="I38" s="30"/>
      <c r="J38" s="68">
        <f t="shared" si="0"/>
        <v>-3.4090909090909088E-2</v>
      </c>
      <c r="K38" s="68">
        <f>((G38/B38)^(1/5)-1)</f>
        <v>-6.7161212669052617E-2</v>
      </c>
    </row>
    <row r="40" spans="1:11" x14ac:dyDescent="0.3">
      <c r="A40" t="s">
        <v>334</v>
      </c>
    </row>
  </sheetData>
  <sheetProtection algorithmName="SHA-512" hashValue="O39ja4B9muodiopGwyc8OBVgkrGWT5GsKTSqjzftvCn6/m/FFvKXwfwQRXDV4b2P3UoccGTVnNrpFpK8SpJLvg==" saltValue="PXfX6GcCAIvwVmQwjtNtug=="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0" fitToHeight="10" orientation="portrait" r:id="rId1"/>
  <headerFoot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5D54C-9154-4D79-A54A-ECE55DD1B599}">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335</v>
      </c>
      <c r="B1" s="162"/>
      <c r="C1" s="162"/>
      <c r="D1" s="162"/>
      <c r="E1" s="162"/>
      <c r="F1" s="162"/>
      <c r="G1" s="162"/>
      <c r="H1" s="162"/>
      <c r="I1" s="162"/>
      <c r="J1" s="162"/>
      <c r="K1" s="162"/>
      <c r="L1" s="39"/>
    </row>
    <row r="2" spans="1:12" ht="22.95" customHeight="1" x14ac:dyDescent="0.4">
      <c r="A2" s="162" t="s">
        <v>324</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t="s">
        <v>267</v>
      </c>
      <c r="C9" s="94" t="s">
        <v>267</v>
      </c>
      <c r="D9" s="94" t="s">
        <v>267</v>
      </c>
      <c r="E9" s="94" t="s">
        <v>267</v>
      </c>
      <c r="F9" s="94" t="s">
        <v>267</v>
      </c>
      <c r="G9" s="94" t="s">
        <v>267</v>
      </c>
      <c r="H9" s="201"/>
      <c r="I9" s="67"/>
      <c r="J9" s="67"/>
      <c r="K9" s="67"/>
    </row>
    <row r="10" spans="1:12" x14ac:dyDescent="0.3">
      <c r="A10" s="112" t="s">
        <v>718</v>
      </c>
      <c r="B10" s="89">
        <v>102</v>
      </c>
      <c r="C10" s="89">
        <v>78</v>
      </c>
      <c r="D10" s="89">
        <v>81</v>
      </c>
      <c r="E10" s="89">
        <v>80</v>
      </c>
      <c r="F10" s="89">
        <v>78</v>
      </c>
      <c r="G10" s="89">
        <v>72</v>
      </c>
      <c r="H10" s="201"/>
      <c r="I10" s="67">
        <f>G10/G$17</f>
        <v>0.28235294117647058</v>
      </c>
      <c r="J10" s="67">
        <f>(G10-F10)/F10</f>
        <v>-7.6923076923076927E-2</v>
      </c>
      <c r="K10" s="67">
        <f>((G10/B10)^(1/5)-1)</f>
        <v>-6.7290361059346715E-2</v>
      </c>
    </row>
    <row r="11" spans="1:12" x14ac:dyDescent="0.3">
      <c r="A11" s="112" t="s">
        <v>717</v>
      </c>
      <c r="B11" s="94" t="s">
        <v>267</v>
      </c>
      <c r="C11" s="94" t="s">
        <v>267</v>
      </c>
      <c r="D11" s="94" t="s">
        <v>267</v>
      </c>
      <c r="E11" s="94" t="s">
        <v>267</v>
      </c>
      <c r="F11" s="94" t="s">
        <v>267</v>
      </c>
      <c r="G11" s="94" t="s">
        <v>267</v>
      </c>
      <c r="H11" s="201"/>
      <c r="I11" s="67"/>
      <c r="J11" s="67"/>
      <c r="K11" s="67"/>
    </row>
    <row r="12" spans="1:12" x14ac:dyDescent="0.3">
      <c r="A12" s="112" t="s">
        <v>716</v>
      </c>
      <c r="B12" s="94" t="s">
        <v>267</v>
      </c>
      <c r="C12" s="94" t="s">
        <v>267</v>
      </c>
      <c r="D12" s="94" t="s">
        <v>267</v>
      </c>
      <c r="E12" s="94" t="s">
        <v>267</v>
      </c>
      <c r="F12" s="94" t="s">
        <v>267</v>
      </c>
      <c r="G12" s="94" t="s">
        <v>267</v>
      </c>
      <c r="H12" s="201"/>
      <c r="I12" s="67"/>
      <c r="J12" s="67"/>
      <c r="K12" s="67"/>
    </row>
    <row r="13" spans="1:12" x14ac:dyDescent="0.3">
      <c r="A13" s="112" t="s">
        <v>265</v>
      </c>
      <c r="B13" s="89">
        <v>209</v>
      </c>
      <c r="C13" s="89">
        <v>188</v>
      </c>
      <c r="D13" s="89">
        <v>159</v>
      </c>
      <c r="E13" s="89">
        <v>153</v>
      </c>
      <c r="F13" s="89">
        <v>147</v>
      </c>
      <c r="G13" s="89">
        <v>149</v>
      </c>
      <c r="H13" s="201"/>
      <c r="I13" s="67">
        <f>G13/G$17</f>
        <v>0.58431372549019611</v>
      </c>
      <c r="J13" s="67">
        <f>(G13-F13)/F13</f>
        <v>1.3605442176870748E-2</v>
      </c>
      <c r="K13" s="67">
        <f>((G13/B13)^(1/5)-1)</f>
        <v>-6.5438262196898189E-2</v>
      </c>
    </row>
    <row r="14" spans="1:12" x14ac:dyDescent="0.3">
      <c r="A14" s="112" t="s">
        <v>715</v>
      </c>
      <c r="B14" s="94" t="s">
        <v>267</v>
      </c>
      <c r="C14" s="94" t="s">
        <v>267</v>
      </c>
      <c r="D14" s="94" t="s">
        <v>267</v>
      </c>
      <c r="E14" s="94" t="s">
        <v>267</v>
      </c>
      <c r="F14" s="94" t="s">
        <v>267</v>
      </c>
      <c r="G14" s="94" t="s">
        <v>267</v>
      </c>
      <c r="H14" s="201"/>
      <c r="I14" s="67"/>
      <c r="J14" s="67"/>
      <c r="K14" s="67"/>
    </row>
    <row r="15" spans="1:12" x14ac:dyDescent="0.3">
      <c r="A15" s="112" t="s">
        <v>266</v>
      </c>
      <c r="B15" s="94" t="s">
        <v>267</v>
      </c>
      <c r="C15" s="94" t="s">
        <v>267</v>
      </c>
      <c r="D15" s="94" t="s">
        <v>267</v>
      </c>
      <c r="E15" s="94" t="s">
        <v>267</v>
      </c>
      <c r="F15" s="94" t="s">
        <v>267</v>
      </c>
      <c r="G15" s="94" t="s">
        <v>267</v>
      </c>
      <c r="H15" s="201"/>
      <c r="I15" s="67"/>
      <c r="J15" s="67"/>
      <c r="K15" s="67"/>
    </row>
    <row r="16" spans="1:12" x14ac:dyDescent="0.3">
      <c r="A16" s="112" t="s">
        <v>714</v>
      </c>
      <c r="B16" s="94" t="s">
        <v>267</v>
      </c>
      <c r="C16" s="94" t="s">
        <v>267</v>
      </c>
      <c r="D16" s="94" t="s">
        <v>267</v>
      </c>
      <c r="E16" s="94" t="s">
        <v>267</v>
      </c>
      <c r="F16" s="94" t="s">
        <v>267</v>
      </c>
      <c r="G16" s="94" t="s">
        <v>267</v>
      </c>
      <c r="H16" s="201"/>
      <c r="I16" s="67"/>
      <c r="J16" s="67"/>
      <c r="K16" s="67"/>
    </row>
    <row r="17" spans="1:12" x14ac:dyDescent="0.3">
      <c r="A17" s="113" t="s">
        <v>210</v>
      </c>
      <c r="B17" s="90">
        <v>361</v>
      </c>
      <c r="C17" s="90">
        <v>309</v>
      </c>
      <c r="D17" s="90">
        <v>279</v>
      </c>
      <c r="E17" s="90">
        <v>274</v>
      </c>
      <c r="F17" s="90">
        <v>264</v>
      </c>
      <c r="G17" s="90">
        <v>255</v>
      </c>
      <c r="H17" s="201"/>
      <c r="I17" s="30"/>
      <c r="J17" s="68">
        <f>(G17-F17)/F17</f>
        <v>-3.4090909090909088E-2</v>
      </c>
      <c r="K17" s="68">
        <f>((G17/B17)^(1/5)-1)</f>
        <v>-6.7161212669052617E-2</v>
      </c>
    </row>
    <row r="19" spans="1:12" x14ac:dyDescent="0.3">
      <c r="A19" t="s">
        <v>336</v>
      </c>
    </row>
    <row r="22" spans="1:12" ht="22.95" customHeight="1" x14ac:dyDescent="0.4">
      <c r="A22" s="162" t="s">
        <v>337</v>
      </c>
      <c r="B22" s="162"/>
      <c r="C22" s="162"/>
      <c r="D22" s="162"/>
      <c r="E22" s="162"/>
      <c r="F22" s="162"/>
      <c r="G22" s="162"/>
      <c r="H22" s="162"/>
      <c r="I22" s="162"/>
      <c r="J22" s="162"/>
      <c r="K22" s="162"/>
      <c r="L22" s="39"/>
    </row>
    <row r="23" spans="1:12" ht="22.95" customHeight="1" x14ac:dyDescent="0.4">
      <c r="A23" s="162" t="s">
        <v>324</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52</v>
      </c>
      <c r="C30" s="94">
        <v>43</v>
      </c>
      <c r="D30" s="94">
        <v>36</v>
      </c>
      <c r="E30" s="94">
        <v>37</v>
      </c>
      <c r="F30" s="94">
        <v>34</v>
      </c>
      <c r="G30" s="94">
        <v>34</v>
      </c>
      <c r="H30" s="201"/>
      <c r="I30" s="67">
        <f>G30/G$17</f>
        <v>0.13333333333333333</v>
      </c>
      <c r="J30" s="67">
        <f>(G30-F30)/F30</f>
        <v>0</v>
      </c>
      <c r="K30" s="67">
        <f>((G30/B30)^(1/5)-1)</f>
        <v>-8.1466257792344399E-2</v>
      </c>
    </row>
    <row r="31" spans="1:12" x14ac:dyDescent="0.3">
      <c r="A31" s="112" t="s">
        <v>722</v>
      </c>
      <c r="B31" s="89">
        <v>288</v>
      </c>
      <c r="C31" s="89">
        <v>250</v>
      </c>
      <c r="D31" s="89">
        <v>230</v>
      </c>
      <c r="E31" s="89">
        <v>225</v>
      </c>
      <c r="F31" s="89">
        <v>218</v>
      </c>
      <c r="G31" s="89">
        <v>210</v>
      </c>
      <c r="H31" s="201"/>
      <c r="I31" s="67">
        <f>G31/G$17</f>
        <v>0.82352941176470584</v>
      </c>
      <c r="J31" s="67">
        <f>(G31-F31)/F31</f>
        <v>-3.669724770642202E-2</v>
      </c>
      <c r="K31" s="67">
        <f>((G31/B31)^(1/5)-1)</f>
        <v>-6.1216686907562767E-2</v>
      </c>
    </row>
    <row r="32" spans="1:12" x14ac:dyDescent="0.3">
      <c r="A32" s="112" t="s">
        <v>714</v>
      </c>
      <c r="B32" s="94">
        <v>21</v>
      </c>
      <c r="C32" s="94" t="s">
        <v>267</v>
      </c>
      <c r="D32" s="94" t="s">
        <v>267</v>
      </c>
      <c r="E32" s="94" t="s">
        <v>267</v>
      </c>
      <c r="F32" s="94" t="s">
        <v>267</v>
      </c>
      <c r="G32" s="94" t="s">
        <v>267</v>
      </c>
      <c r="H32" s="201"/>
      <c r="I32" s="67"/>
      <c r="J32" s="67"/>
      <c r="K32" s="67"/>
    </row>
    <row r="33" spans="1:11" x14ac:dyDescent="0.3">
      <c r="A33" s="113" t="s">
        <v>210</v>
      </c>
      <c r="B33" s="90">
        <v>361</v>
      </c>
      <c r="C33" s="90">
        <v>309</v>
      </c>
      <c r="D33" s="90">
        <v>279</v>
      </c>
      <c r="E33" s="90">
        <v>274</v>
      </c>
      <c r="F33" s="90">
        <v>264</v>
      </c>
      <c r="G33" s="90">
        <v>255</v>
      </c>
      <c r="H33" s="201"/>
      <c r="I33" s="30"/>
      <c r="J33" s="68">
        <f>(G33-F33)/F33</f>
        <v>-3.4090909090909088E-2</v>
      </c>
      <c r="K33" s="68">
        <f>((G33/B33)^(1/5)-1)</f>
        <v>-6.7161212669052617E-2</v>
      </c>
    </row>
    <row r="35" spans="1:11" x14ac:dyDescent="0.3">
      <c r="A35" t="s">
        <v>336</v>
      </c>
    </row>
    <row r="38" spans="1:11" ht="22.8" x14ac:dyDescent="0.4">
      <c r="A38" s="162" t="s">
        <v>338</v>
      </c>
      <c r="B38" s="162"/>
      <c r="C38" s="162"/>
      <c r="D38" s="162"/>
      <c r="E38" s="162"/>
      <c r="F38" s="162"/>
      <c r="G38" s="162"/>
      <c r="H38" s="162"/>
      <c r="I38" s="162"/>
      <c r="J38" s="162"/>
      <c r="K38" s="162"/>
    </row>
    <row r="39" spans="1:11" ht="22.8" x14ac:dyDescent="0.4">
      <c r="A39" s="162" t="s">
        <v>324</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47" t="s">
        <v>186</v>
      </c>
      <c r="C45" s="47" t="s">
        <v>187</v>
      </c>
      <c r="D45" s="47" t="s">
        <v>188</v>
      </c>
      <c r="E45" s="47" t="s">
        <v>189</v>
      </c>
      <c r="F45" s="47" t="s">
        <v>682</v>
      </c>
      <c r="G45" s="47" t="s">
        <v>709</v>
      </c>
      <c r="H45" s="29"/>
      <c r="I45" s="202"/>
      <c r="J45" s="202"/>
      <c r="K45" s="202"/>
    </row>
    <row r="46" spans="1:11" x14ac:dyDescent="0.3">
      <c r="A46" s="55" t="s">
        <v>245</v>
      </c>
      <c r="B46" s="66">
        <v>300</v>
      </c>
      <c r="C46" s="66">
        <v>249</v>
      </c>
      <c r="D46" s="66">
        <v>220</v>
      </c>
      <c r="E46" s="66">
        <v>212</v>
      </c>
      <c r="F46" s="66">
        <v>204</v>
      </c>
      <c r="G46" s="66">
        <v>196</v>
      </c>
      <c r="H46" s="29"/>
      <c r="I46" s="67">
        <f>G46/G$17</f>
        <v>0.7686274509803922</v>
      </c>
      <c r="J46" s="67">
        <f>(G46-F46)/F46</f>
        <v>-3.9215686274509803E-2</v>
      </c>
      <c r="K46" s="67">
        <f>((G46/B46)^(1/5)-1)</f>
        <v>-8.1610386740632812E-2</v>
      </c>
    </row>
    <row r="47" spans="1:11" x14ac:dyDescent="0.3">
      <c r="A47" s="55" t="s">
        <v>246</v>
      </c>
      <c r="B47" s="66">
        <v>61</v>
      </c>
      <c r="C47" s="66">
        <v>60</v>
      </c>
      <c r="D47" s="66">
        <v>59</v>
      </c>
      <c r="E47" s="66">
        <v>62</v>
      </c>
      <c r="F47" s="66">
        <v>60</v>
      </c>
      <c r="G47" s="66">
        <v>59</v>
      </c>
      <c r="H47" s="29"/>
      <c r="I47" s="67">
        <f>G47/G$17</f>
        <v>0.23137254901960785</v>
      </c>
      <c r="J47" s="67">
        <f>(G47-F47)/F47</f>
        <v>-1.6666666666666666E-2</v>
      </c>
      <c r="K47" s="67">
        <f>((G47/B47)^(1/5)-1)</f>
        <v>-6.6451070294049064E-3</v>
      </c>
    </row>
    <row r="48" spans="1:11" x14ac:dyDescent="0.3">
      <c r="A48" s="48" t="s">
        <v>210</v>
      </c>
      <c r="B48" s="63">
        <v>361</v>
      </c>
      <c r="C48" s="63">
        <v>309</v>
      </c>
      <c r="D48" s="63">
        <v>279</v>
      </c>
      <c r="E48" s="63">
        <v>274</v>
      </c>
      <c r="F48" s="63">
        <v>264</v>
      </c>
      <c r="G48" s="63">
        <v>255</v>
      </c>
      <c r="H48" s="29"/>
      <c r="I48" s="30"/>
      <c r="J48" s="68">
        <f>(G48-F48)/F48</f>
        <v>-3.4090909090909088E-2</v>
      </c>
      <c r="K48" s="68">
        <f>((G48/B48)^(1/5)-1)</f>
        <v>-6.7161212669052617E-2</v>
      </c>
    </row>
    <row r="50" spans="1:1" x14ac:dyDescent="0.3">
      <c r="A50" t="s">
        <v>326</v>
      </c>
    </row>
  </sheetData>
  <sheetProtection algorithmName="SHA-512" hashValue="HZmOEMVwrSeXvj0DMlyjSZBTc5lvDsuXfyv3qpCZS0Vu0yU5oAiblgVOoz6MDt2rZmFwHEUd7/++njPnJ4nhKQ==" saltValue="iPACQOWjo878b0Uh+pp8nw==" spinCount="100000" sheet="1" objects="1" scenarios="1"/>
  <mergeCells count="29">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 ref="A1:K1"/>
    <mergeCell ref="A2:K2"/>
    <mergeCell ref="A3:K3"/>
    <mergeCell ref="A4:K4"/>
    <mergeCell ref="B6:G6"/>
    <mergeCell ref="H6:H17"/>
    <mergeCell ref="I6:I8"/>
    <mergeCell ref="J6:J8"/>
    <mergeCell ref="K6:K8"/>
    <mergeCell ref="B7:G7"/>
  </mergeCells>
  <printOptions horizontalCentered="1"/>
  <pageMargins left="0.25" right="0.25" top="0.75" bottom="0.75" header="0.3" footer="0.3"/>
  <pageSetup scale="78"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34A82-4EE6-4E65-89E0-F294E1CAEAC7}">
  <sheetPr>
    <pageSetUpPr fitToPage="1"/>
  </sheetPr>
  <dimension ref="A1:D19"/>
  <sheetViews>
    <sheetView workbookViewId="0">
      <selection activeCell="A2" sqref="A2:D2"/>
    </sheetView>
  </sheetViews>
  <sheetFormatPr defaultRowHeight="14.4" x14ac:dyDescent="0.3"/>
  <cols>
    <col min="1" max="1" width="25.33203125" bestFit="1" customWidth="1"/>
    <col min="2" max="2" width="28.6640625" style="2" customWidth="1"/>
    <col min="3" max="3" width="28.6640625" customWidth="1"/>
    <col min="4" max="4" width="18.44140625" style="2" bestFit="1" customWidth="1"/>
  </cols>
  <sheetData>
    <row r="1" spans="1:4" ht="22.8" x14ac:dyDescent="0.4">
      <c r="A1" s="162" t="s">
        <v>178</v>
      </c>
      <c r="B1" s="162"/>
      <c r="C1" s="162"/>
      <c r="D1" s="162"/>
    </row>
    <row r="2" spans="1:4" ht="22.8" x14ac:dyDescent="0.4">
      <c r="A2" s="162" t="s">
        <v>179</v>
      </c>
      <c r="B2" s="162"/>
      <c r="C2" s="162"/>
      <c r="D2" s="162"/>
    </row>
    <row r="3" spans="1:4" ht="22.8" x14ac:dyDescent="0.4">
      <c r="A3" s="162" t="s">
        <v>180</v>
      </c>
      <c r="B3" s="162"/>
      <c r="C3" s="162"/>
      <c r="D3" s="162"/>
    </row>
    <row r="4" spans="1:4" ht="22.8" x14ac:dyDescent="0.4">
      <c r="A4" s="162" t="s">
        <v>708</v>
      </c>
      <c r="B4" s="162"/>
      <c r="C4" s="162"/>
      <c r="D4" s="162"/>
    </row>
    <row r="6" spans="1:4" s="6" customFormat="1" ht="15.6" x14ac:dyDescent="0.3">
      <c r="A6" s="5" t="s">
        <v>181</v>
      </c>
      <c r="B6" s="5" t="s">
        <v>182</v>
      </c>
      <c r="C6" s="5" t="s">
        <v>183</v>
      </c>
      <c r="D6" s="5" t="s">
        <v>184</v>
      </c>
    </row>
    <row r="7" spans="1:4" ht="15" x14ac:dyDescent="0.3">
      <c r="A7" s="97">
        <v>2017</v>
      </c>
      <c r="B7" s="7">
        <v>115574</v>
      </c>
      <c r="C7" s="8">
        <v>7323228240.0927639</v>
      </c>
      <c r="D7" s="8">
        <v>63363.976673756762</v>
      </c>
    </row>
    <row r="8" spans="1:4" ht="15" x14ac:dyDescent="0.3">
      <c r="A8" s="97">
        <v>2018</v>
      </c>
      <c r="B8" s="7">
        <v>117934</v>
      </c>
      <c r="C8" s="8">
        <v>7631116428.6077442</v>
      </c>
      <c r="D8" s="8">
        <v>64706.67007485326</v>
      </c>
    </row>
    <row r="9" spans="1:4" ht="15" x14ac:dyDescent="0.3">
      <c r="A9" s="97">
        <v>2019</v>
      </c>
      <c r="B9" s="7">
        <v>119842</v>
      </c>
      <c r="C9" s="8">
        <v>8227355486.7399864</v>
      </c>
      <c r="D9" s="8">
        <v>68651.68711086252</v>
      </c>
    </row>
    <row r="10" spans="1:4" ht="15" x14ac:dyDescent="0.3">
      <c r="A10" s="97">
        <v>2020</v>
      </c>
      <c r="B10" s="7">
        <v>121916</v>
      </c>
      <c r="C10" s="8">
        <v>8513714881.1600018</v>
      </c>
      <c r="D10" s="8">
        <v>69832.62968896619</v>
      </c>
    </row>
    <row r="11" spans="1:4" ht="15" x14ac:dyDescent="0.3">
      <c r="A11" s="97">
        <v>2021</v>
      </c>
      <c r="B11" s="7">
        <v>123969</v>
      </c>
      <c r="C11" s="8">
        <v>8034117467.7500763</v>
      </c>
      <c r="D11" s="8">
        <v>64807.47176915258</v>
      </c>
    </row>
    <row r="12" spans="1:4" ht="15" x14ac:dyDescent="0.3">
      <c r="A12" s="97">
        <v>2022</v>
      </c>
      <c r="B12" s="7">
        <v>126925</v>
      </c>
      <c r="C12" s="8">
        <v>8382755087.6797638</v>
      </c>
      <c r="D12" s="8">
        <v>66044.948494620941</v>
      </c>
    </row>
    <row r="13" spans="1:4" ht="15.6" x14ac:dyDescent="0.3">
      <c r="A13" s="9"/>
      <c r="B13" s="10"/>
      <c r="C13" s="9"/>
      <c r="D13" s="10"/>
    </row>
    <row r="14" spans="1:4" ht="15.6" x14ac:dyDescent="0.3">
      <c r="A14" s="11" t="s">
        <v>683</v>
      </c>
      <c r="B14" s="12">
        <f>(B12-B11)/B11</f>
        <v>2.3844670845130637E-2</v>
      </c>
      <c r="C14" s="12">
        <f>(C12-C11)/C11</f>
        <v>4.3394638095492287E-2</v>
      </c>
      <c r="D14" s="12">
        <f>(D12-D11)/D11</f>
        <v>1.9094661335907599E-2</v>
      </c>
    </row>
    <row r="15" spans="1:4" ht="15.6" x14ac:dyDescent="0.3">
      <c r="A15" s="9"/>
      <c r="B15" s="10"/>
      <c r="C15" s="9"/>
      <c r="D15" s="10"/>
    </row>
    <row r="16" spans="1:4" ht="15.6" x14ac:dyDescent="0.3">
      <c r="A16" s="11" t="s">
        <v>706</v>
      </c>
      <c r="B16" s="12">
        <f>((B10/B7)^(1/3)-1)</f>
        <v>1.7966580005453592E-2</v>
      </c>
      <c r="C16" s="12">
        <f t="shared" ref="C16:D16" si="0">((C10/C7)^(1/3)-1)</f>
        <v>5.1490881069592431E-2</v>
      </c>
      <c r="D16" s="12">
        <f t="shared" si="0"/>
        <v>3.2932614608977895E-2</v>
      </c>
    </row>
    <row r="17" spans="1:4" ht="15.6" x14ac:dyDescent="0.3">
      <c r="A17" s="11" t="s">
        <v>707</v>
      </c>
      <c r="B17" s="12">
        <f>((B12/B7)^(1/5)-1)</f>
        <v>1.8913709064925621E-2</v>
      </c>
      <c r="C17" s="12">
        <f>((C12/C7)^(1/5)-1)</f>
        <v>2.7393565919159535E-2</v>
      </c>
      <c r="D17" s="12">
        <f>((D12/D7)^(1/5)-1)</f>
        <v>8.3224484848829494E-3</v>
      </c>
    </row>
    <row r="19" spans="1:4" s="2" customFormat="1" x14ac:dyDescent="0.3">
      <c r="A19" t="s">
        <v>190</v>
      </c>
      <c r="C19"/>
    </row>
  </sheetData>
  <sheetProtection algorithmName="SHA-512" hashValue="OADebOHHdiZ3v0xm8T+U1xEONCNbBKFOFqkVGKSp0A2Qr3ZmPysKxS3JV9OivMojqL236VBakOuffWAiml8XVQ==" saltValue="lEdk2oJA8dhe3S0O7fuOuA==" spinCount="100000" sheet="1" objects="1" scenarios="1"/>
  <mergeCells count="4">
    <mergeCell ref="A1:D1"/>
    <mergeCell ref="A2:D2"/>
    <mergeCell ref="A3:D3"/>
    <mergeCell ref="A4:D4"/>
  </mergeCells>
  <printOptions horizontalCentered="1"/>
  <pageMargins left="0.25" right="0.25" top="0.75" bottom="0.75" header="0.3" footer="0.3"/>
  <pageSetup firstPageNumber="5" fitToHeight="10" orientation="portrait" r:id="rId1"/>
  <headerFooter>
    <oddFoote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42E2-16F5-4F8D-84E8-0F3452E0B29E}">
  <sheetPr>
    <pageSetUpPr fitToPage="1"/>
  </sheetPr>
  <dimension ref="A1:L20"/>
  <sheetViews>
    <sheetView workbookViewId="0">
      <selection activeCell="A2" sqref="A2"/>
    </sheetView>
  </sheetViews>
  <sheetFormatPr defaultRowHeight="14.4" x14ac:dyDescent="0.3"/>
  <cols>
    <col min="1" max="1" width="28.109375" bestFit="1" customWidth="1"/>
    <col min="2" max="2" width="9.109375" bestFit="1" customWidth="1"/>
    <col min="3" max="3" width="10.44140625" bestFit="1" customWidth="1"/>
    <col min="4" max="4" width="8.6640625" customWidth="1"/>
    <col min="5" max="5" width="9.33203125" bestFit="1" customWidth="1"/>
    <col min="6" max="6" width="10.33203125" customWidth="1"/>
    <col min="7" max="7" width="7.4414062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349</v>
      </c>
      <c r="B1" s="162"/>
      <c r="C1" s="162"/>
      <c r="D1" s="162"/>
      <c r="E1" s="162"/>
      <c r="F1" s="162"/>
      <c r="G1" s="162"/>
      <c r="H1" s="162"/>
      <c r="I1" s="162"/>
      <c r="J1" s="162"/>
      <c r="K1" s="162"/>
      <c r="L1" s="162"/>
    </row>
    <row r="2" spans="1:12" ht="22.95" customHeight="1" x14ac:dyDescent="0.4">
      <c r="A2" s="162" t="s">
        <v>339</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34"/>
      <c r="C5" s="34"/>
      <c r="D5" s="34"/>
      <c r="E5" s="34"/>
      <c r="F5" s="34"/>
      <c r="G5" s="34"/>
      <c r="H5" s="34"/>
      <c r="I5" s="34"/>
      <c r="J5" s="34"/>
      <c r="K5" s="34"/>
    </row>
    <row r="6" spans="1:12" s="54" customFormat="1" ht="38.4" customHeight="1" x14ac:dyDescent="0.3">
      <c r="A6" s="52" t="s">
        <v>286</v>
      </c>
      <c r="B6" s="69" t="s">
        <v>341</v>
      </c>
      <c r="C6" s="69" t="s">
        <v>244</v>
      </c>
      <c r="D6" s="69" t="s">
        <v>181</v>
      </c>
      <c r="E6" s="69" t="s">
        <v>201</v>
      </c>
      <c r="F6" s="69" t="s">
        <v>342</v>
      </c>
      <c r="G6" s="69" t="s">
        <v>343</v>
      </c>
      <c r="H6" s="69" t="s">
        <v>183</v>
      </c>
      <c r="I6" s="69" t="s">
        <v>184</v>
      </c>
      <c r="J6" s="69" t="s">
        <v>344</v>
      </c>
      <c r="K6" s="69" t="s">
        <v>345</v>
      </c>
      <c r="L6" s="69" t="s">
        <v>346</v>
      </c>
    </row>
    <row r="7" spans="1:12" x14ac:dyDescent="0.3">
      <c r="A7" s="190" t="s">
        <v>287</v>
      </c>
      <c r="B7" s="193" t="s">
        <v>347</v>
      </c>
      <c r="C7" s="193" t="s">
        <v>245</v>
      </c>
      <c r="D7" s="70" t="s">
        <v>186</v>
      </c>
      <c r="E7" s="43">
        <v>300</v>
      </c>
      <c r="F7" s="43">
        <v>253.66666666666666</v>
      </c>
      <c r="G7" s="43">
        <v>90712</v>
      </c>
      <c r="H7" s="44">
        <v>131960601.84999995</v>
      </c>
      <c r="I7" s="44">
        <v>439868.67283333314</v>
      </c>
      <c r="J7" s="44">
        <v>520212.62227332441</v>
      </c>
      <c r="K7" s="43">
        <v>302.37333333333333</v>
      </c>
      <c r="L7" s="71">
        <v>1454.7204542949107</v>
      </c>
    </row>
    <row r="8" spans="1:12" x14ac:dyDescent="0.3">
      <c r="A8" s="198"/>
      <c r="B8" s="194"/>
      <c r="C8" s="194"/>
      <c r="D8" s="70" t="s">
        <v>187</v>
      </c>
      <c r="E8" s="43">
        <v>249</v>
      </c>
      <c r="F8" s="43">
        <v>196.5</v>
      </c>
      <c r="G8" s="43">
        <v>70068</v>
      </c>
      <c r="H8" s="44">
        <v>112750200.17000008</v>
      </c>
      <c r="I8" s="44">
        <v>452812.04887550231</v>
      </c>
      <c r="J8" s="44">
        <v>573792.36727735412</v>
      </c>
      <c r="K8" s="43">
        <v>281.39759036144579</v>
      </c>
      <c r="L8" s="71">
        <v>1609.1539671462019</v>
      </c>
    </row>
    <row r="9" spans="1:12" x14ac:dyDescent="0.3">
      <c r="A9" s="198"/>
      <c r="B9" s="194"/>
      <c r="C9" s="194"/>
      <c r="D9" s="70" t="s">
        <v>188</v>
      </c>
      <c r="E9" s="43">
        <v>220</v>
      </c>
      <c r="F9" s="43">
        <v>183.5</v>
      </c>
      <c r="G9" s="43">
        <v>65775</v>
      </c>
      <c r="H9" s="44">
        <v>105804766.00000001</v>
      </c>
      <c r="I9" s="44">
        <v>480930.75454545463</v>
      </c>
      <c r="J9" s="44">
        <v>576592.73024523165</v>
      </c>
      <c r="K9" s="43">
        <v>298.97727272727275</v>
      </c>
      <c r="L9" s="71">
        <v>1608.5863321930826</v>
      </c>
    </row>
    <row r="10" spans="1:12" x14ac:dyDescent="0.3">
      <c r="A10" s="198"/>
      <c r="B10" s="194"/>
      <c r="C10" s="194"/>
      <c r="D10" s="70" t="s">
        <v>189</v>
      </c>
      <c r="E10" s="43">
        <v>212</v>
      </c>
      <c r="F10" s="43">
        <v>180.16666666666666</v>
      </c>
      <c r="G10" s="43">
        <v>64824</v>
      </c>
      <c r="H10" s="44">
        <v>104230976.15000002</v>
      </c>
      <c r="I10" s="44">
        <v>491655.54787735856</v>
      </c>
      <c r="J10" s="44">
        <v>578525.30703052739</v>
      </c>
      <c r="K10" s="43">
        <v>305.77358490566036</v>
      </c>
      <c r="L10" s="71">
        <v>1607.907197180057</v>
      </c>
    </row>
    <row r="11" spans="1:12" x14ac:dyDescent="0.3">
      <c r="A11" s="198"/>
      <c r="B11" s="194"/>
      <c r="C11" s="194"/>
      <c r="D11" s="70" t="s">
        <v>682</v>
      </c>
      <c r="E11" s="43">
        <v>204</v>
      </c>
      <c r="F11" s="43">
        <v>163.75</v>
      </c>
      <c r="G11" s="43">
        <v>58765</v>
      </c>
      <c r="H11" s="44">
        <v>94601375.140000045</v>
      </c>
      <c r="I11" s="44">
        <v>463732.23107843159</v>
      </c>
      <c r="J11" s="44">
        <v>577718.32146564918</v>
      </c>
      <c r="K11" s="43">
        <v>288.06372549019608</v>
      </c>
      <c r="L11" s="71">
        <v>1609.8251534076414</v>
      </c>
    </row>
    <row r="12" spans="1:12" x14ac:dyDescent="0.3">
      <c r="A12" s="198"/>
      <c r="B12" s="194"/>
      <c r="C12" s="194"/>
      <c r="D12" s="70" t="s">
        <v>709</v>
      </c>
      <c r="E12" s="43">
        <v>196</v>
      </c>
      <c r="F12" s="43">
        <v>168.16666666666666</v>
      </c>
      <c r="G12" s="43">
        <v>60488</v>
      </c>
      <c r="H12" s="44">
        <v>97493712.460000008</v>
      </c>
      <c r="I12" s="44">
        <v>497416.90030612249</v>
      </c>
      <c r="J12" s="44">
        <v>579744.57359762141</v>
      </c>
      <c r="K12" s="43">
        <v>308.61224489795916</v>
      </c>
      <c r="L12" s="71">
        <v>1611.7860147467268</v>
      </c>
    </row>
    <row r="13" spans="1:12" x14ac:dyDescent="0.3">
      <c r="A13" s="193" t="s">
        <v>288</v>
      </c>
      <c r="B13" s="193" t="s">
        <v>347</v>
      </c>
      <c r="C13" s="193" t="s">
        <v>246</v>
      </c>
      <c r="D13" s="70" t="s">
        <v>186</v>
      </c>
      <c r="E13" s="43">
        <v>61</v>
      </c>
      <c r="F13" s="43">
        <v>53.916666666666664</v>
      </c>
      <c r="G13" s="43">
        <v>19418</v>
      </c>
      <c r="H13" s="44">
        <v>17688632.919999991</v>
      </c>
      <c r="I13" s="44">
        <v>289977.58885245887</v>
      </c>
      <c r="J13" s="44">
        <v>328073.56265842333</v>
      </c>
      <c r="K13" s="43">
        <v>318.32786885245901</v>
      </c>
      <c r="L13" s="71">
        <v>910.93999999999949</v>
      </c>
    </row>
    <row r="14" spans="1:12" x14ac:dyDescent="0.3">
      <c r="A14" s="194"/>
      <c r="B14" s="194"/>
      <c r="C14" s="194"/>
      <c r="D14" s="70" t="s">
        <v>187</v>
      </c>
      <c r="E14" s="43">
        <v>60</v>
      </c>
      <c r="F14" s="43">
        <v>56.333333333333336</v>
      </c>
      <c r="G14" s="43">
        <v>20431</v>
      </c>
      <c r="H14" s="44">
        <v>18799052.16</v>
      </c>
      <c r="I14" s="44">
        <v>313317.53600000002</v>
      </c>
      <c r="J14" s="44">
        <v>333710.98508875741</v>
      </c>
      <c r="K14" s="43">
        <v>340.51666666666665</v>
      </c>
      <c r="L14" s="71">
        <v>920.12393715432427</v>
      </c>
    </row>
    <row r="15" spans="1:12" x14ac:dyDescent="0.3">
      <c r="A15" s="194"/>
      <c r="B15" s="194"/>
      <c r="C15" s="194"/>
      <c r="D15" s="70" t="s">
        <v>188</v>
      </c>
      <c r="E15" s="43">
        <v>59</v>
      </c>
      <c r="F15" s="43">
        <v>57.166666666666664</v>
      </c>
      <c r="G15" s="43">
        <v>20770</v>
      </c>
      <c r="H15" s="44">
        <v>19506347.899999999</v>
      </c>
      <c r="I15" s="44">
        <v>330616.06610169489</v>
      </c>
      <c r="J15" s="44">
        <v>341218.91370262392</v>
      </c>
      <c r="K15" s="43">
        <v>352.03389830508473</v>
      </c>
      <c r="L15" s="71">
        <v>939.15974482426566</v>
      </c>
    </row>
    <row r="16" spans="1:12" x14ac:dyDescent="0.3">
      <c r="A16" s="194"/>
      <c r="B16" s="194"/>
      <c r="C16" s="194"/>
      <c r="D16" s="70" t="s">
        <v>189</v>
      </c>
      <c r="E16" s="43">
        <v>62</v>
      </c>
      <c r="F16" s="43">
        <v>57</v>
      </c>
      <c r="G16" s="43">
        <v>20720</v>
      </c>
      <c r="H16" s="44">
        <v>19458174.399999999</v>
      </c>
      <c r="I16" s="44">
        <v>313841.52258064516</v>
      </c>
      <c r="J16" s="44">
        <v>341371.48070175434</v>
      </c>
      <c r="K16" s="43">
        <v>334.19354838709677</v>
      </c>
      <c r="L16" s="71">
        <v>939.10108108108102</v>
      </c>
    </row>
    <row r="17" spans="1:12" x14ac:dyDescent="0.3">
      <c r="A17" s="194"/>
      <c r="B17" s="194"/>
      <c r="C17" s="194"/>
      <c r="D17" s="70" t="s">
        <v>682</v>
      </c>
      <c r="E17" s="43">
        <v>60</v>
      </c>
      <c r="F17" s="43">
        <v>56.416666666666664</v>
      </c>
      <c r="G17" s="43">
        <v>20488</v>
      </c>
      <c r="H17" s="44">
        <v>19241758.159999996</v>
      </c>
      <c r="I17" s="44">
        <v>320695.96933333325</v>
      </c>
      <c r="J17" s="44">
        <v>341065.13725258486</v>
      </c>
      <c r="K17" s="43">
        <v>341.46666666666664</v>
      </c>
      <c r="L17" s="71">
        <v>939.17210855134692</v>
      </c>
    </row>
    <row r="18" spans="1:12" x14ac:dyDescent="0.3">
      <c r="A18" s="194"/>
      <c r="B18" s="194"/>
      <c r="C18" s="194"/>
      <c r="D18" s="70" t="s">
        <v>709</v>
      </c>
      <c r="E18" s="43">
        <v>59</v>
      </c>
      <c r="F18" s="43">
        <v>57</v>
      </c>
      <c r="G18" s="43">
        <v>20719</v>
      </c>
      <c r="H18" s="44">
        <v>19439424.440000001</v>
      </c>
      <c r="I18" s="44">
        <v>329481.77016949153</v>
      </c>
      <c r="J18" s="44">
        <v>341042.53403508774</v>
      </c>
      <c r="K18" s="43">
        <v>351.16949152542372</v>
      </c>
      <c r="L18" s="71">
        <v>938.24144215454419</v>
      </c>
    </row>
    <row r="20" spans="1:12" x14ac:dyDescent="0.3">
      <c r="A20" t="s">
        <v>348</v>
      </c>
    </row>
  </sheetData>
  <sheetProtection algorithmName="SHA-512" hashValue="rIUnhrVNXa5/T5S2RfoJv9W11DIrIwDmpqOKsUqy3ddJ04+Kw/tQq7vPlksgOev+MMEpKPxzQBecbeB4NfwCuw==" saltValue="5Eu+CC4acRhqNwrSme9CeA==" spinCount="100000" sheet="1" objects="1" scenarios="1"/>
  <mergeCells count="10">
    <mergeCell ref="A13:A18"/>
    <mergeCell ref="B13:B18"/>
    <mergeCell ref="A1:L1"/>
    <mergeCell ref="A2:L2"/>
    <mergeCell ref="A3:L3"/>
    <mergeCell ref="A4:L4"/>
    <mergeCell ref="A7:A12"/>
    <mergeCell ref="B7:B12"/>
    <mergeCell ref="C7:C12"/>
    <mergeCell ref="C13:C18"/>
  </mergeCells>
  <printOptions horizontalCentered="1"/>
  <pageMargins left="0.25" right="0.25" top="0.75" bottom="0.75" header="0.3" footer="0.3"/>
  <pageSetup orientation="landscape" r:id="rId1"/>
  <headerFoot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CC04-D9BE-47C1-B2BC-1D64E0D5FC89}">
  <sheetPr>
    <pageSetUpPr fitToPage="1"/>
  </sheetPr>
  <dimension ref="A1:K15"/>
  <sheetViews>
    <sheetView workbookViewId="0">
      <selection activeCell="A2" sqref="A2"/>
    </sheetView>
  </sheetViews>
  <sheetFormatPr defaultRowHeight="14.4" x14ac:dyDescent="0.3"/>
  <cols>
    <col min="1" max="1" width="28.109375" bestFit="1" customWidth="1"/>
    <col min="2" max="2" width="10.44140625" bestFit="1" customWidth="1"/>
    <col min="3" max="3" width="53.33203125" bestFit="1" customWidth="1"/>
    <col min="4" max="4" width="9.109375" customWidth="1"/>
    <col min="5" max="6" width="7.33203125" customWidth="1"/>
    <col min="7" max="7" width="10.77734375" customWidth="1"/>
    <col min="8" max="8" width="6" bestFit="1" customWidth="1"/>
    <col min="9" max="9" width="5.77734375" bestFit="1" customWidth="1"/>
    <col min="10" max="10" width="9" customWidth="1"/>
    <col min="11" max="11" width="8.44140625" bestFit="1" customWidth="1"/>
  </cols>
  <sheetData>
    <row r="1" spans="1:11" ht="22.8" x14ac:dyDescent="0.4">
      <c r="A1" s="162" t="s">
        <v>359</v>
      </c>
      <c r="B1" s="162"/>
      <c r="C1" s="162"/>
      <c r="D1" s="162"/>
      <c r="E1" s="162"/>
      <c r="F1" s="162"/>
      <c r="G1" s="162"/>
      <c r="H1" s="162"/>
      <c r="I1" s="162"/>
      <c r="J1" s="162"/>
      <c r="K1" s="162"/>
    </row>
    <row r="2" spans="1:11" ht="22.8" x14ac:dyDescent="0.4">
      <c r="A2" s="162" t="s">
        <v>339</v>
      </c>
      <c r="B2" s="162"/>
      <c r="C2" s="162"/>
      <c r="D2" s="162"/>
      <c r="E2" s="162"/>
      <c r="F2" s="162"/>
      <c r="G2" s="162"/>
      <c r="H2" s="162"/>
      <c r="I2" s="162"/>
      <c r="J2" s="162"/>
      <c r="K2" s="162"/>
    </row>
    <row r="3" spans="1:11" ht="22.8" x14ac:dyDescent="0.4">
      <c r="A3" s="162" t="s">
        <v>350</v>
      </c>
      <c r="B3" s="162"/>
      <c r="C3" s="162"/>
      <c r="D3" s="162"/>
      <c r="E3" s="162"/>
      <c r="F3" s="162"/>
      <c r="G3" s="162"/>
      <c r="H3" s="162"/>
      <c r="I3" s="162"/>
      <c r="J3" s="162"/>
      <c r="K3" s="162"/>
    </row>
    <row r="4" spans="1:11" ht="22.8" x14ac:dyDescent="0.4">
      <c r="A4" s="162" t="s">
        <v>713</v>
      </c>
      <c r="B4" s="162"/>
      <c r="C4" s="162"/>
      <c r="D4" s="162"/>
      <c r="E4" s="162"/>
      <c r="F4" s="162"/>
      <c r="G4" s="162"/>
      <c r="H4" s="162"/>
      <c r="I4" s="162"/>
      <c r="J4" s="162"/>
      <c r="K4" s="162"/>
    </row>
    <row r="5" spans="1:11" ht="22.8" x14ac:dyDescent="0.4">
      <c r="A5" s="34"/>
      <c r="B5" s="34"/>
      <c r="C5" s="34"/>
      <c r="D5" s="34"/>
      <c r="E5" s="34"/>
      <c r="F5" s="34"/>
      <c r="G5" s="34"/>
      <c r="H5" s="34"/>
      <c r="I5" s="34"/>
      <c r="J5" s="34"/>
      <c r="K5" s="34"/>
    </row>
    <row r="6" spans="1:11" s="86" customFormat="1" ht="48.6" x14ac:dyDescent="0.3">
      <c r="A6" s="114" t="s">
        <v>286</v>
      </c>
      <c r="B6" s="115" t="s">
        <v>244</v>
      </c>
      <c r="C6" s="114" t="s">
        <v>351</v>
      </c>
      <c r="D6" s="115" t="s">
        <v>201</v>
      </c>
      <c r="E6" s="115" t="s">
        <v>1116</v>
      </c>
      <c r="F6" s="115" t="s">
        <v>1117</v>
      </c>
      <c r="G6" s="115" t="s">
        <v>719</v>
      </c>
      <c r="H6" s="115" t="s">
        <v>352</v>
      </c>
      <c r="I6" s="115" t="s">
        <v>1118</v>
      </c>
      <c r="J6" s="115" t="s">
        <v>184</v>
      </c>
      <c r="K6" s="115" t="s">
        <v>353</v>
      </c>
    </row>
    <row r="7" spans="1:11" s="54" customFormat="1" x14ac:dyDescent="0.3">
      <c r="A7" s="206" t="s">
        <v>354</v>
      </c>
      <c r="B7" s="207" t="s">
        <v>245</v>
      </c>
      <c r="C7" s="103" t="s">
        <v>355</v>
      </c>
      <c r="D7" s="102">
        <v>183</v>
      </c>
      <c r="E7" s="102">
        <v>2218</v>
      </c>
      <c r="F7" s="102">
        <v>55505</v>
      </c>
      <c r="G7" s="101">
        <v>89500233.860000014</v>
      </c>
      <c r="H7" s="102">
        <v>12.120218579234972</v>
      </c>
      <c r="I7" s="102">
        <v>303.30601092896177</v>
      </c>
      <c r="J7" s="101">
        <v>489072.31617486349</v>
      </c>
      <c r="K7" s="101">
        <v>1612.4715585983247</v>
      </c>
    </row>
    <row r="8" spans="1:11" x14ac:dyDescent="0.3">
      <c r="A8" s="187"/>
      <c r="B8" s="208"/>
      <c r="C8" s="103" t="s">
        <v>356</v>
      </c>
      <c r="D8" s="126" t="s">
        <v>267</v>
      </c>
      <c r="E8" s="102">
        <v>219</v>
      </c>
      <c r="F8" s="102">
        <v>4983</v>
      </c>
      <c r="G8" s="101">
        <v>7993478.5999999996</v>
      </c>
      <c r="H8" s="102"/>
      <c r="I8" s="102"/>
      <c r="J8" s="101"/>
      <c r="K8" s="101">
        <v>1604.149829420028</v>
      </c>
    </row>
    <row r="9" spans="1:11" x14ac:dyDescent="0.3">
      <c r="A9" s="187"/>
      <c r="B9" s="208"/>
      <c r="C9" s="100" t="s">
        <v>605</v>
      </c>
      <c r="D9" s="99">
        <v>196</v>
      </c>
      <c r="E9" s="99">
        <v>2437</v>
      </c>
      <c r="F9" s="99">
        <v>60488</v>
      </c>
      <c r="G9" s="98">
        <v>97493712.460000053</v>
      </c>
      <c r="H9" s="99">
        <v>12.433673469387756</v>
      </c>
      <c r="I9" s="99">
        <v>308.61224489795916</v>
      </c>
      <c r="J9" s="98">
        <v>497416.90030612273</v>
      </c>
      <c r="K9" s="98">
        <v>1611.7860147467275</v>
      </c>
    </row>
    <row r="10" spans="1:11" x14ac:dyDescent="0.3">
      <c r="A10" s="187"/>
      <c r="B10" s="185" t="s">
        <v>605</v>
      </c>
      <c r="C10" s="182"/>
      <c r="D10" s="99">
        <v>196</v>
      </c>
      <c r="E10" s="99">
        <v>2437</v>
      </c>
      <c r="F10" s="99">
        <v>60488</v>
      </c>
      <c r="G10" s="98">
        <v>97493712.460000023</v>
      </c>
      <c r="H10" s="99">
        <v>12.433673469387756</v>
      </c>
      <c r="I10" s="99">
        <v>308.61224489795916</v>
      </c>
      <c r="J10" s="98">
        <v>497416.90030612255</v>
      </c>
      <c r="K10" s="98">
        <v>1611.786014746727</v>
      </c>
    </row>
    <row r="11" spans="1:11" x14ac:dyDescent="0.3">
      <c r="A11" s="206" t="s">
        <v>288</v>
      </c>
      <c r="B11" s="207" t="s">
        <v>246</v>
      </c>
      <c r="C11" s="103" t="s">
        <v>357</v>
      </c>
      <c r="D11" s="102">
        <v>59</v>
      </c>
      <c r="E11" s="102">
        <v>3402</v>
      </c>
      <c r="F11" s="102">
        <v>20719</v>
      </c>
      <c r="G11" s="101">
        <v>19439424.439999994</v>
      </c>
      <c r="H11" s="102">
        <v>57.66101694915254</v>
      </c>
      <c r="I11" s="102">
        <v>351.16949152542372</v>
      </c>
      <c r="J11" s="101">
        <v>329481.77016949141</v>
      </c>
      <c r="K11" s="101">
        <v>938.24144215454385</v>
      </c>
    </row>
    <row r="12" spans="1:11" x14ac:dyDescent="0.3">
      <c r="A12" s="187"/>
      <c r="B12" s="208"/>
      <c r="C12" s="100" t="s">
        <v>605</v>
      </c>
      <c r="D12" s="99">
        <v>59</v>
      </c>
      <c r="E12" s="99">
        <v>3402</v>
      </c>
      <c r="F12" s="99">
        <v>20719</v>
      </c>
      <c r="G12" s="98">
        <v>19439424.439999998</v>
      </c>
      <c r="H12" s="99">
        <v>57.66101694915254</v>
      </c>
      <c r="I12" s="99">
        <v>351.16949152542372</v>
      </c>
      <c r="J12" s="98">
        <v>329481.77016949147</v>
      </c>
      <c r="K12" s="98">
        <v>938.24144215454407</v>
      </c>
    </row>
    <row r="13" spans="1:11" x14ac:dyDescent="0.3">
      <c r="A13" s="187"/>
      <c r="B13" s="185" t="s">
        <v>605</v>
      </c>
      <c r="C13" s="182"/>
      <c r="D13" s="99">
        <v>59</v>
      </c>
      <c r="E13" s="99">
        <v>3402</v>
      </c>
      <c r="F13" s="99">
        <v>20719</v>
      </c>
      <c r="G13" s="98">
        <v>19439424.439999998</v>
      </c>
      <c r="H13" s="99">
        <v>57.66101694915254</v>
      </c>
      <c r="I13" s="99">
        <v>351.16949152542372</v>
      </c>
      <c r="J13" s="98">
        <v>329481.77016949147</v>
      </c>
      <c r="K13" s="98">
        <v>938.24144215454407</v>
      </c>
    </row>
    <row r="15" spans="1:11" x14ac:dyDescent="0.3">
      <c r="A15" t="s">
        <v>358</v>
      </c>
    </row>
  </sheetData>
  <sheetProtection algorithmName="SHA-512" hashValue="G38jmdro1s3G4+6+cTCQvbOyyspEZUMYps7s+lxaMPMbktq1b8oHTZVN19Lu8l71KGO53FreBddWdcg+XJm1dg==" saltValue="UUAdwM0b1KBS6MAdMKib2Q==" spinCount="100000" sheet="1" objects="1" scenarios="1"/>
  <mergeCells count="10">
    <mergeCell ref="A11:A13"/>
    <mergeCell ref="B11:B12"/>
    <mergeCell ref="B13:C13"/>
    <mergeCell ref="A1:K1"/>
    <mergeCell ref="A2:K2"/>
    <mergeCell ref="A3:K3"/>
    <mergeCell ref="A4:K4"/>
    <mergeCell ref="A7:A10"/>
    <mergeCell ref="B7:B9"/>
    <mergeCell ref="B10:C10"/>
  </mergeCells>
  <printOptions horizontalCentered="1"/>
  <pageMargins left="0.25" right="0.25" top="0.75" bottom="0.75" header="0.3" footer="0.3"/>
  <pageSetup scale="85" fitToHeight="10" orientation="landscape" r:id="rId1"/>
  <headerFooter>
    <oddFoote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54759-1D9B-4334-A7FB-87AFE7251B80}">
  <sheetPr>
    <pageSetUpPr fitToPage="1"/>
  </sheetPr>
  <dimension ref="A1:L16"/>
  <sheetViews>
    <sheetView workbookViewId="0">
      <selection activeCell="A2" sqref="A2"/>
    </sheetView>
  </sheetViews>
  <sheetFormatPr defaultRowHeight="14.4" x14ac:dyDescent="0.3"/>
  <cols>
    <col min="1" max="1" width="22.6640625" bestFit="1" customWidth="1"/>
    <col min="2" max="2" width="15.5546875" bestFit="1" customWidth="1"/>
    <col min="3" max="3" width="16.33203125" bestFit="1" customWidth="1"/>
    <col min="4" max="4" width="10" bestFit="1" customWidth="1"/>
    <col min="5" max="5" width="13.88671875" bestFit="1" customWidth="1"/>
    <col min="6" max="6" width="18.33203125" bestFit="1" customWidth="1"/>
    <col min="7" max="7" width="13.33203125" bestFit="1" customWidth="1"/>
  </cols>
  <sheetData>
    <row r="1" spans="1:12" ht="22.8" x14ac:dyDescent="0.4">
      <c r="A1" s="162" t="s">
        <v>1119</v>
      </c>
      <c r="B1" s="162"/>
      <c r="C1" s="162"/>
      <c r="D1" s="162"/>
      <c r="E1" s="162"/>
      <c r="F1" s="162"/>
      <c r="G1" s="162"/>
      <c r="H1" s="39"/>
      <c r="I1" s="39"/>
      <c r="J1" s="39"/>
      <c r="K1" s="39"/>
      <c r="L1" s="39"/>
    </row>
    <row r="2" spans="1:12" ht="22.95" customHeight="1" x14ac:dyDescent="0.4">
      <c r="A2" s="162" t="s">
        <v>339</v>
      </c>
      <c r="B2" s="162"/>
      <c r="C2" s="162"/>
      <c r="D2" s="162"/>
      <c r="E2" s="162"/>
      <c r="F2" s="162"/>
      <c r="G2" s="162"/>
      <c r="H2" s="39"/>
      <c r="I2" s="39"/>
      <c r="J2" s="39"/>
      <c r="K2" s="39"/>
      <c r="L2" s="39"/>
    </row>
    <row r="3" spans="1:12" ht="22.95" customHeight="1" x14ac:dyDescent="0.4">
      <c r="A3" s="162" t="s">
        <v>249</v>
      </c>
      <c r="B3" s="162"/>
      <c r="C3" s="162"/>
      <c r="D3" s="162"/>
      <c r="E3" s="162"/>
      <c r="F3" s="162"/>
      <c r="G3" s="162"/>
      <c r="H3" s="39"/>
      <c r="I3" s="39"/>
      <c r="J3" s="39"/>
      <c r="K3" s="39"/>
      <c r="L3" s="39"/>
    </row>
    <row r="4" spans="1:12" ht="22.95" customHeight="1" x14ac:dyDescent="0.4">
      <c r="A4" s="162" t="s">
        <v>713</v>
      </c>
      <c r="B4" s="162"/>
      <c r="C4" s="162"/>
      <c r="D4" s="162"/>
      <c r="E4" s="162"/>
      <c r="F4" s="162"/>
      <c r="G4" s="162"/>
      <c r="H4" s="39"/>
      <c r="I4" s="39"/>
      <c r="J4" s="39"/>
      <c r="K4" s="39"/>
      <c r="L4" s="39"/>
    </row>
    <row r="6" spans="1:12" x14ac:dyDescent="0.3">
      <c r="A6" s="41" t="s">
        <v>271</v>
      </c>
      <c r="B6" s="41" t="s">
        <v>250</v>
      </c>
      <c r="C6" s="41" t="s">
        <v>251</v>
      </c>
      <c r="D6" s="40" t="s">
        <v>252</v>
      </c>
      <c r="E6" s="47" t="s">
        <v>201</v>
      </c>
      <c r="F6" s="47" t="s">
        <v>183</v>
      </c>
      <c r="G6" s="47" t="s">
        <v>184</v>
      </c>
    </row>
    <row r="7" spans="1:12" x14ac:dyDescent="0.3">
      <c r="A7" s="209" t="s">
        <v>272</v>
      </c>
      <c r="B7" s="181" t="s">
        <v>253</v>
      </c>
      <c r="C7" s="72" t="s">
        <v>253</v>
      </c>
      <c r="D7" s="72">
        <v>1</v>
      </c>
      <c r="E7" s="43">
        <v>28</v>
      </c>
      <c r="F7" s="44">
        <v>13699313.270000001</v>
      </c>
      <c r="G7" s="44">
        <v>489261.18821428576</v>
      </c>
    </row>
    <row r="8" spans="1:12" x14ac:dyDescent="0.3">
      <c r="A8" s="182"/>
      <c r="B8" s="182"/>
      <c r="C8" s="72" t="s">
        <v>254</v>
      </c>
      <c r="D8" s="72">
        <v>3</v>
      </c>
      <c r="E8" s="43">
        <v>63</v>
      </c>
      <c r="F8" s="44">
        <v>30022521.099999994</v>
      </c>
      <c r="G8" s="44">
        <v>476547.95396825386</v>
      </c>
    </row>
    <row r="9" spans="1:12" x14ac:dyDescent="0.3">
      <c r="A9" s="182"/>
      <c r="B9" s="182"/>
      <c r="C9" s="72" t="s">
        <v>255</v>
      </c>
      <c r="D9" s="72">
        <v>5</v>
      </c>
      <c r="E9" s="49" t="s">
        <v>267</v>
      </c>
      <c r="F9" s="44">
        <v>4196502.92</v>
      </c>
      <c r="G9" s="44"/>
    </row>
    <row r="10" spans="1:12" x14ac:dyDescent="0.3">
      <c r="A10" s="182"/>
      <c r="B10" s="181" t="s">
        <v>255</v>
      </c>
      <c r="C10" s="72" t="s">
        <v>253</v>
      </c>
      <c r="D10" s="72">
        <v>2</v>
      </c>
      <c r="E10" s="49" t="s">
        <v>267</v>
      </c>
      <c r="F10" s="44">
        <v>8034397.3000000007</v>
      </c>
      <c r="G10" s="44"/>
    </row>
    <row r="11" spans="1:12" x14ac:dyDescent="0.3">
      <c r="A11" s="182"/>
      <c r="B11" s="182"/>
      <c r="C11" s="72" t="s">
        <v>254</v>
      </c>
      <c r="D11" s="72">
        <v>4</v>
      </c>
      <c r="E11" s="43">
        <v>87</v>
      </c>
      <c r="F11" s="44">
        <v>44555632.690000005</v>
      </c>
      <c r="G11" s="44">
        <v>512133.70908045984</v>
      </c>
    </row>
    <row r="12" spans="1:12" x14ac:dyDescent="0.3">
      <c r="A12" s="182"/>
      <c r="B12" s="182"/>
      <c r="C12" s="72" t="s">
        <v>255</v>
      </c>
      <c r="D12" s="72">
        <v>6</v>
      </c>
      <c r="E12" s="49" t="s">
        <v>267</v>
      </c>
      <c r="F12" s="44">
        <v>342851.79999999993</v>
      </c>
      <c r="G12" s="44"/>
    </row>
    <row r="13" spans="1:12" x14ac:dyDescent="0.3">
      <c r="A13" s="182"/>
      <c r="B13" s="42" t="s">
        <v>256</v>
      </c>
      <c r="C13" s="72" t="s">
        <v>256</v>
      </c>
      <c r="D13" s="72" t="s">
        <v>256</v>
      </c>
      <c r="E13" s="43">
        <v>47</v>
      </c>
      <c r="F13" s="44">
        <v>16081917.819999997</v>
      </c>
      <c r="G13" s="44">
        <v>342168.46425531909</v>
      </c>
    </row>
    <row r="14" spans="1:12" x14ac:dyDescent="0.3">
      <c r="A14" s="178" t="s">
        <v>210</v>
      </c>
      <c r="B14" s="179"/>
      <c r="C14" s="179"/>
      <c r="D14" s="180"/>
      <c r="E14" s="45">
        <v>255</v>
      </c>
      <c r="F14" s="46">
        <v>116933136.90000002</v>
      </c>
      <c r="G14" s="46">
        <v>458561.32117647066</v>
      </c>
    </row>
    <row r="16" spans="1:12" x14ac:dyDescent="0.3">
      <c r="A16" t="s">
        <v>360</v>
      </c>
    </row>
  </sheetData>
  <sheetProtection algorithmName="SHA-512" hashValue="p/s+CRhz8DedA7T5gzf8F5N/8yz0Q1eb6D+eyTPhuHaqTNafICqW13qBB0OwXhPmDwX509KlrHKqiF6J1WRdNw==" saltValue="LceCbp4j1bZzZC/plbws3Q==" spinCount="100000" sheet="1" objects="1" scenarios="1"/>
  <mergeCells count="8">
    <mergeCell ref="A14:D14"/>
    <mergeCell ref="A1:G1"/>
    <mergeCell ref="A2:G2"/>
    <mergeCell ref="A3:G3"/>
    <mergeCell ref="A4:G4"/>
    <mergeCell ref="A7:A13"/>
    <mergeCell ref="B7:B9"/>
    <mergeCell ref="B10:B12"/>
  </mergeCells>
  <printOptions horizontalCentered="1"/>
  <pageMargins left="0.25" right="0.25" top="0.75" bottom="0.75" header="0.3" footer="0.3"/>
  <pageSetup fitToHeight="10" orientation="landscape" r:id="rId1"/>
  <headerFoot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EE760-E5E7-44F3-AC7B-502EB3FA5975}">
  <sheetPr>
    <pageSetUpPr fitToPage="1"/>
  </sheetPr>
  <dimension ref="A1:L30"/>
  <sheetViews>
    <sheetView workbookViewId="0">
      <selection activeCell="A2" sqref="A2"/>
    </sheetView>
  </sheetViews>
  <sheetFormatPr defaultRowHeight="14.4" x14ac:dyDescent="0.3"/>
  <cols>
    <col min="1" max="1" width="20.44140625" customWidth="1"/>
    <col min="2" max="7" width="9.44140625" customWidth="1"/>
    <col min="8" max="8" width="1.88671875" customWidth="1"/>
    <col min="9" max="11" width="8.88671875" customWidth="1"/>
  </cols>
  <sheetData>
    <row r="1" spans="1:12" ht="22.95" customHeight="1" x14ac:dyDescent="0.4">
      <c r="A1" s="162" t="s">
        <v>361</v>
      </c>
      <c r="B1" s="162"/>
      <c r="C1" s="162"/>
      <c r="D1" s="162"/>
      <c r="E1" s="162"/>
      <c r="F1" s="162"/>
      <c r="G1" s="162"/>
      <c r="H1" s="162"/>
      <c r="I1" s="162"/>
      <c r="J1" s="162"/>
      <c r="K1" s="162"/>
      <c r="L1" s="39"/>
    </row>
    <row r="2" spans="1:12" ht="22.95" customHeight="1" x14ac:dyDescent="0.4">
      <c r="A2" s="162" t="s">
        <v>362</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21" customHeight="1" x14ac:dyDescent="0.3">
      <c r="A7" s="65"/>
      <c r="B7" s="189" t="s">
        <v>181</v>
      </c>
      <c r="C7" s="182"/>
      <c r="D7" s="182"/>
      <c r="E7" s="182"/>
      <c r="F7" s="182"/>
      <c r="G7" s="182"/>
      <c r="H7" s="201"/>
      <c r="I7" s="202"/>
      <c r="J7" s="202"/>
      <c r="K7" s="202"/>
    </row>
    <row r="8" spans="1:12" x14ac:dyDescent="0.3">
      <c r="A8" s="41" t="s">
        <v>325</v>
      </c>
      <c r="B8" s="47" t="s">
        <v>186</v>
      </c>
      <c r="C8" s="47" t="s">
        <v>187</v>
      </c>
      <c r="D8" s="47" t="s">
        <v>188</v>
      </c>
      <c r="E8" s="47" t="s">
        <v>189</v>
      </c>
      <c r="F8" s="47" t="s">
        <v>682</v>
      </c>
      <c r="G8" s="47" t="s">
        <v>709</v>
      </c>
      <c r="H8" s="201"/>
      <c r="I8" s="202"/>
      <c r="J8" s="202"/>
      <c r="K8" s="202"/>
    </row>
    <row r="9" spans="1:12" x14ac:dyDescent="0.3">
      <c r="A9" s="55" t="s">
        <v>206</v>
      </c>
      <c r="B9" s="89">
        <v>1334</v>
      </c>
      <c r="C9" s="89">
        <v>1264</v>
      </c>
      <c r="D9" s="89">
        <v>1238</v>
      </c>
      <c r="E9" s="89">
        <v>1138</v>
      </c>
      <c r="F9" s="89">
        <v>1097</v>
      </c>
      <c r="G9" s="89">
        <v>973</v>
      </c>
      <c r="H9" s="201"/>
      <c r="I9" s="67">
        <f>G9/G$13</f>
        <v>2.662106703146375E-2</v>
      </c>
      <c r="J9" s="67">
        <f>(G9-F9)/F9</f>
        <v>-0.11303555150410209</v>
      </c>
      <c r="K9" s="67">
        <f>((G9/B9)^(1/5)-1)</f>
        <v>-6.1160394809473106E-2</v>
      </c>
    </row>
    <row r="10" spans="1:12" x14ac:dyDescent="0.3">
      <c r="A10" s="55" t="s">
        <v>207</v>
      </c>
      <c r="B10" s="89">
        <v>10722</v>
      </c>
      <c r="C10" s="89">
        <v>10793</v>
      </c>
      <c r="D10" s="89">
        <v>10774</v>
      </c>
      <c r="E10" s="89">
        <v>10609</v>
      </c>
      <c r="F10" s="89">
        <v>10596</v>
      </c>
      <c r="G10" s="89">
        <v>10365</v>
      </c>
      <c r="H10" s="201"/>
      <c r="I10" s="67">
        <f>G10/G$13</f>
        <v>0.28358413132694937</v>
      </c>
      <c r="J10" s="67">
        <f>(G10-F10)/F10</f>
        <v>-2.1800679501698755E-2</v>
      </c>
      <c r="K10" s="67">
        <f>((G10/B10)^(1/5)-1)</f>
        <v>-6.7497095896408288E-3</v>
      </c>
    </row>
    <row r="11" spans="1:12" x14ac:dyDescent="0.3">
      <c r="A11" s="55" t="s">
        <v>208</v>
      </c>
      <c r="B11" s="89">
        <v>17110</v>
      </c>
      <c r="C11" s="89">
        <v>16659</v>
      </c>
      <c r="D11" s="89">
        <v>16206</v>
      </c>
      <c r="E11" s="89">
        <v>15708</v>
      </c>
      <c r="F11" s="89">
        <v>15209</v>
      </c>
      <c r="G11" s="89">
        <v>14605</v>
      </c>
      <c r="H11" s="201"/>
      <c r="I11" s="67">
        <f>G11/G$13</f>
        <v>0.39958960328317372</v>
      </c>
      <c r="J11" s="67">
        <f>(G11-F11)/F11</f>
        <v>-3.9713327634952986E-2</v>
      </c>
      <c r="K11" s="67">
        <f>((G11/B11)^(1/5)-1)</f>
        <v>-3.116390539476066E-2</v>
      </c>
    </row>
    <row r="12" spans="1:12" x14ac:dyDescent="0.3">
      <c r="A12" s="55" t="s">
        <v>209</v>
      </c>
      <c r="B12" s="89">
        <v>10936</v>
      </c>
      <c r="C12" s="89">
        <v>11297</v>
      </c>
      <c r="D12" s="89">
        <v>11639</v>
      </c>
      <c r="E12" s="89">
        <v>11896</v>
      </c>
      <c r="F12" s="89">
        <v>11962</v>
      </c>
      <c r="G12" s="89">
        <v>12124</v>
      </c>
      <c r="H12" s="201"/>
      <c r="I12" s="67">
        <f>G12/G$13</f>
        <v>0.33170998632010945</v>
      </c>
      <c r="J12" s="67">
        <f>(G12-F12)/F12</f>
        <v>1.3542885805049323E-2</v>
      </c>
      <c r="K12" s="67">
        <f>((G12/B12)^(1/5)-1)</f>
        <v>2.0839544869944771E-2</v>
      </c>
    </row>
    <row r="13" spans="1:12" x14ac:dyDescent="0.3">
      <c r="A13" s="48" t="s">
        <v>210</v>
      </c>
      <c r="B13" s="90">
        <v>38545</v>
      </c>
      <c r="C13" s="90">
        <v>38474</v>
      </c>
      <c r="D13" s="90">
        <v>38277</v>
      </c>
      <c r="E13" s="90">
        <v>37825</v>
      </c>
      <c r="F13" s="90">
        <v>37292</v>
      </c>
      <c r="G13" s="90">
        <v>36550</v>
      </c>
      <c r="H13" s="201"/>
      <c r="I13" s="30"/>
      <c r="J13" s="68">
        <f>(G13-F13)/F13</f>
        <v>-1.9897028853373376E-2</v>
      </c>
      <c r="K13" s="68">
        <f>((G13/B13)^(1/5)-1)</f>
        <v>-1.0572752097486093E-2</v>
      </c>
    </row>
    <row r="15" spans="1:12" x14ac:dyDescent="0.3">
      <c r="A15" t="s">
        <v>326</v>
      </c>
    </row>
    <row r="18" spans="1:11" ht="22.8" x14ac:dyDescent="0.4">
      <c r="A18" s="162" t="s">
        <v>363</v>
      </c>
      <c r="B18" s="162"/>
      <c r="C18" s="162"/>
      <c r="D18" s="162"/>
      <c r="E18" s="162"/>
      <c r="F18" s="162"/>
      <c r="G18" s="162"/>
      <c r="H18" s="162"/>
      <c r="I18" s="162"/>
      <c r="J18" s="162"/>
      <c r="K18" s="162"/>
    </row>
    <row r="19" spans="1:11" ht="22.8" x14ac:dyDescent="0.4">
      <c r="A19" s="162" t="s">
        <v>362</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5" customHeight="1" x14ac:dyDescent="0.3">
      <c r="A23" s="64"/>
      <c r="B23" s="189" t="s">
        <v>243</v>
      </c>
      <c r="C23" s="182"/>
      <c r="D23" s="182"/>
      <c r="E23" s="182"/>
      <c r="F23" s="182"/>
      <c r="G23" s="182"/>
      <c r="H23" s="201"/>
      <c r="I23" s="202" t="s">
        <v>1110</v>
      </c>
      <c r="J23" s="202" t="s">
        <v>1111</v>
      </c>
      <c r="K23" s="202" t="s">
        <v>1112</v>
      </c>
    </row>
    <row r="24" spans="1:11" ht="23.25" customHeight="1" x14ac:dyDescent="0.3">
      <c r="A24" s="65"/>
      <c r="B24" s="189" t="s">
        <v>181</v>
      </c>
      <c r="C24" s="182"/>
      <c r="D24" s="182"/>
      <c r="E24" s="182"/>
      <c r="F24" s="182"/>
      <c r="G24" s="182"/>
      <c r="H24" s="201"/>
      <c r="I24" s="202"/>
      <c r="J24" s="202"/>
      <c r="K24" s="202"/>
    </row>
    <row r="25" spans="1:11" x14ac:dyDescent="0.3">
      <c r="A25" s="41" t="s">
        <v>194</v>
      </c>
      <c r="B25" s="47" t="s">
        <v>186</v>
      </c>
      <c r="C25" s="47" t="s">
        <v>187</v>
      </c>
      <c r="D25" s="47" t="s">
        <v>188</v>
      </c>
      <c r="E25" s="47" t="s">
        <v>189</v>
      </c>
      <c r="F25" s="47" t="s">
        <v>682</v>
      </c>
      <c r="G25" s="47" t="s">
        <v>709</v>
      </c>
      <c r="H25" s="201"/>
      <c r="I25" s="202"/>
      <c r="J25" s="202"/>
      <c r="K25" s="202"/>
    </row>
    <row r="26" spans="1:11" x14ac:dyDescent="0.3">
      <c r="A26" s="55" t="s">
        <v>198</v>
      </c>
      <c r="B26" s="89">
        <v>15760</v>
      </c>
      <c r="C26" s="89">
        <v>15618</v>
      </c>
      <c r="D26" s="89">
        <v>15446</v>
      </c>
      <c r="E26" s="89">
        <v>15209</v>
      </c>
      <c r="F26" s="89">
        <v>14877</v>
      </c>
      <c r="G26" s="89">
        <v>14566</v>
      </c>
      <c r="H26" s="201"/>
      <c r="I26" s="67">
        <f>G26/G$13</f>
        <v>0.39852257181942546</v>
      </c>
      <c r="J26" s="67">
        <f>(G26-F26)/F26</f>
        <v>-2.0904752302211466E-2</v>
      </c>
      <c r="K26" s="67">
        <f>((G26/B26)^(1/5)-1)</f>
        <v>-1.5633515553725608E-2</v>
      </c>
    </row>
    <row r="27" spans="1:11" x14ac:dyDescent="0.3">
      <c r="A27" s="55" t="s">
        <v>199</v>
      </c>
      <c r="B27" s="89">
        <v>22785</v>
      </c>
      <c r="C27" s="89">
        <v>22856</v>
      </c>
      <c r="D27" s="89">
        <v>22831</v>
      </c>
      <c r="E27" s="89">
        <v>22616</v>
      </c>
      <c r="F27" s="89">
        <v>22415</v>
      </c>
      <c r="G27" s="89">
        <v>21984</v>
      </c>
      <c r="H27" s="201"/>
      <c r="I27" s="67">
        <f>G27/G$13</f>
        <v>0.60147742818057459</v>
      </c>
      <c r="J27" s="67">
        <f>(G27-F27)/F27</f>
        <v>-1.9228195404862813E-2</v>
      </c>
      <c r="K27" s="67">
        <f>((G27/B27)^(1/5)-1)</f>
        <v>-7.1319478233733413E-3</v>
      </c>
    </row>
    <row r="28" spans="1:11" x14ac:dyDescent="0.3">
      <c r="A28" s="48" t="s">
        <v>210</v>
      </c>
      <c r="B28" s="90">
        <v>38545</v>
      </c>
      <c r="C28" s="90">
        <v>38474</v>
      </c>
      <c r="D28" s="90">
        <v>38277</v>
      </c>
      <c r="E28" s="90">
        <v>37825</v>
      </c>
      <c r="F28" s="90">
        <v>37292</v>
      </c>
      <c r="G28" s="90">
        <v>36550</v>
      </c>
      <c r="H28" s="201"/>
      <c r="I28" s="30"/>
      <c r="J28" s="68">
        <f>(G28-F28)/F28</f>
        <v>-1.9897028853373376E-2</v>
      </c>
      <c r="K28" s="68">
        <f>((G28/B28)^(1/5)-1)</f>
        <v>-1.0572752097486093E-2</v>
      </c>
    </row>
    <row r="30" spans="1:11" x14ac:dyDescent="0.3">
      <c r="A30" t="s">
        <v>328</v>
      </c>
    </row>
  </sheetData>
  <sheetProtection algorithmName="SHA-512" hashValue="4hDbDq6RLaPv3us4NqwzdZStBEOBfjp5KDIECvKnWOjp/sYcgfvWdm0lyhDDdiluXhREjU2ZMuaKspG9x/+OKA==" saltValue="Od0ckQwfGbM+CHJqlBoaAQ=="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scale="96" fitToHeight="10" orientation="portrait" r:id="rId1"/>
  <headerFoot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7E09-DF9D-412E-8C00-CA605D9C816E}">
  <sheetPr>
    <pageSetUpPr fitToPage="1"/>
  </sheetPr>
  <dimension ref="A1:L40"/>
  <sheetViews>
    <sheetView workbookViewId="0">
      <selection activeCell="A2" sqref="A2"/>
    </sheetView>
  </sheetViews>
  <sheetFormatPr defaultRowHeight="14.4" x14ac:dyDescent="0.3"/>
  <cols>
    <col min="1" max="1" width="44.44140625" bestFit="1" customWidth="1"/>
    <col min="8" max="8" width="1.88671875" customWidth="1"/>
  </cols>
  <sheetData>
    <row r="1" spans="1:12" ht="22.95" customHeight="1" x14ac:dyDescent="0.4">
      <c r="A1" s="162" t="s">
        <v>364</v>
      </c>
      <c r="B1" s="162"/>
      <c r="C1" s="162"/>
      <c r="D1" s="162"/>
      <c r="E1" s="162"/>
      <c r="F1" s="162"/>
      <c r="G1" s="162"/>
      <c r="H1" s="162"/>
      <c r="I1" s="162"/>
      <c r="J1" s="162"/>
      <c r="K1" s="162"/>
      <c r="L1" s="39"/>
    </row>
    <row r="2" spans="1:12" ht="22.95" customHeight="1" x14ac:dyDescent="0.4">
      <c r="A2" s="162" t="s">
        <v>362</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ht="16.5" customHeight="1" x14ac:dyDescent="0.3">
      <c r="A6" s="64"/>
      <c r="B6" s="189" t="s">
        <v>243</v>
      </c>
      <c r="C6" s="182"/>
      <c r="D6" s="182"/>
      <c r="E6" s="182"/>
      <c r="F6" s="182"/>
      <c r="G6" s="182"/>
      <c r="H6" s="201"/>
      <c r="I6" s="202" t="s">
        <v>688</v>
      </c>
      <c r="J6" s="202" t="s">
        <v>689</v>
      </c>
      <c r="K6" s="202" t="s">
        <v>690</v>
      </c>
    </row>
    <row r="7" spans="1:12" ht="16.5" customHeight="1" x14ac:dyDescent="0.3">
      <c r="A7" s="65"/>
      <c r="B7" s="189" t="s">
        <v>181</v>
      </c>
      <c r="C7" s="182"/>
      <c r="D7" s="182"/>
      <c r="E7" s="182"/>
      <c r="F7" s="182"/>
      <c r="G7" s="182"/>
      <c r="H7" s="201"/>
      <c r="I7" s="202"/>
      <c r="J7" s="202"/>
      <c r="K7" s="202"/>
    </row>
    <row r="8" spans="1:12" x14ac:dyDescent="0.3">
      <c r="A8" s="41" t="s">
        <v>228</v>
      </c>
      <c r="B8" s="47" t="s">
        <v>186</v>
      </c>
      <c r="C8" s="47" t="s">
        <v>187</v>
      </c>
      <c r="D8" s="47" t="s">
        <v>188</v>
      </c>
      <c r="E8" s="47" t="s">
        <v>189</v>
      </c>
      <c r="F8" s="47" t="s">
        <v>682</v>
      </c>
      <c r="G8" s="47" t="s">
        <v>709</v>
      </c>
      <c r="H8" s="201"/>
      <c r="I8" s="202"/>
      <c r="J8" s="202"/>
      <c r="K8" s="202"/>
    </row>
    <row r="9" spans="1:12" x14ac:dyDescent="0.3">
      <c r="A9" s="55" t="s">
        <v>229</v>
      </c>
      <c r="B9" s="89">
        <v>7696</v>
      </c>
      <c r="C9" s="89">
        <v>7639</v>
      </c>
      <c r="D9" s="89">
        <v>7546</v>
      </c>
      <c r="E9" s="89">
        <v>7398</v>
      </c>
      <c r="F9" s="89">
        <v>7311</v>
      </c>
      <c r="G9" s="89">
        <v>7061</v>
      </c>
      <c r="H9" s="201"/>
      <c r="I9" s="67">
        <f>G9/G$14</f>
        <v>0.193187414500684</v>
      </c>
      <c r="J9" s="67">
        <f t="shared" ref="J9:J14" si="0">(G9-F9)/F9</f>
        <v>-3.4195048556968949E-2</v>
      </c>
      <c r="K9" s="67">
        <f t="shared" ref="K9:K14" si="1">((G9/B9)^(1/5)-1)</f>
        <v>-1.7075341045676984E-2</v>
      </c>
    </row>
    <row r="10" spans="1:12" x14ac:dyDescent="0.3">
      <c r="A10" s="55" t="s">
        <v>230</v>
      </c>
      <c r="B10" s="89">
        <v>5541</v>
      </c>
      <c r="C10" s="89">
        <v>5466</v>
      </c>
      <c r="D10" s="89">
        <v>5404</v>
      </c>
      <c r="E10" s="89">
        <v>5325</v>
      </c>
      <c r="F10" s="89">
        <v>5259</v>
      </c>
      <c r="G10" s="89">
        <v>5085</v>
      </c>
      <c r="H10" s="201"/>
      <c r="I10" s="67">
        <f>G10/G$14</f>
        <v>0.13912448700410396</v>
      </c>
      <c r="J10" s="67">
        <f t="shared" si="0"/>
        <v>-3.3086138049058758E-2</v>
      </c>
      <c r="K10" s="67">
        <f t="shared" si="1"/>
        <v>-1.7029325639412285E-2</v>
      </c>
    </row>
    <row r="11" spans="1:12" x14ac:dyDescent="0.3">
      <c r="A11" s="55" t="s">
        <v>231</v>
      </c>
      <c r="B11" s="89">
        <v>9900</v>
      </c>
      <c r="C11" s="89">
        <v>9883</v>
      </c>
      <c r="D11" s="89">
        <v>9882</v>
      </c>
      <c r="E11" s="89">
        <v>9764</v>
      </c>
      <c r="F11" s="89">
        <v>9564</v>
      </c>
      <c r="G11" s="89">
        <v>9359</v>
      </c>
      <c r="H11" s="201"/>
      <c r="I11" s="67">
        <f>G11/G$14</f>
        <v>0.25606019151846787</v>
      </c>
      <c r="J11" s="67">
        <f t="shared" si="0"/>
        <v>-2.1434546214972816E-2</v>
      </c>
      <c r="K11" s="67">
        <f t="shared" si="1"/>
        <v>-1.1176337450448548E-2</v>
      </c>
    </row>
    <row r="12" spans="1:12" x14ac:dyDescent="0.3">
      <c r="A12" s="55" t="s">
        <v>232</v>
      </c>
      <c r="B12" s="89">
        <v>10053</v>
      </c>
      <c r="C12" s="89">
        <v>10103</v>
      </c>
      <c r="D12" s="89">
        <v>10099</v>
      </c>
      <c r="E12" s="89">
        <v>9987</v>
      </c>
      <c r="F12" s="89">
        <v>9825</v>
      </c>
      <c r="G12" s="89">
        <v>9752</v>
      </c>
      <c r="H12" s="201"/>
      <c r="I12" s="67">
        <f>G12/G$14</f>
        <v>0.26681258549931602</v>
      </c>
      <c r="J12" s="67">
        <f t="shared" si="0"/>
        <v>-7.4300254452926212E-3</v>
      </c>
      <c r="K12" s="67">
        <f t="shared" si="1"/>
        <v>-6.0612968208919593E-3</v>
      </c>
    </row>
    <row r="13" spans="1:12" x14ac:dyDescent="0.3">
      <c r="A13" s="55" t="s">
        <v>233</v>
      </c>
      <c r="B13" s="89">
        <v>5482</v>
      </c>
      <c r="C13" s="89">
        <v>5491</v>
      </c>
      <c r="D13" s="89">
        <v>5490</v>
      </c>
      <c r="E13" s="89">
        <v>5461</v>
      </c>
      <c r="F13" s="89">
        <v>5448</v>
      </c>
      <c r="G13" s="89">
        <v>5408</v>
      </c>
      <c r="H13" s="201"/>
      <c r="I13" s="67">
        <f>G13/G$14</f>
        <v>0.14796169630642955</v>
      </c>
      <c r="J13" s="67">
        <f t="shared" si="0"/>
        <v>-7.3421439060205578E-3</v>
      </c>
      <c r="K13" s="67">
        <f t="shared" si="1"/>
        <v>-2.7144410524312379E-3</v>
      </c>
    </row>
    <row r="14" spans="1:12" x14ac:dyDescent="0.3">
      <c r="A14" s="48" t="s">
        <v>210</v>
      </c>
      <c r="B14" s="90">
        <v>38545</v>
      </c>
      <c r="C14" s="90">
        <v>38474</v>
      </c>
      <c r="D14" s="90">
        <v>38277</v>
      </c>
      <c r="E14" s="90">
        <v>37825</v>
      </c>
      <c r="F14" s="90">
        <v>37292</v>
      </c>
      <c r="G14" s="90">
        <v>36550</v>
      </c>
      <c r="H14" s="201"/>
      <c r="I14" s="30"/>
      <c r="J14" s="68">
        <f t="shared" si="0"/>
        <v>-1.9897028853373376E-2</v>
      </c>
      <c r="K14" s="68">
        <f t="shared" si="1"/>
        <v>-1.0572752097486093E-2</v>
      </c>
    </row>
    <row r="16" spans="1:12" x14ac:dyDescent="0.3">
      <c r="A16" t="s">
        <v>331</v>
      </c>
    </row>
    <row r="19" spans="1:11" ht="22.8" x14ac:dyDescent="0.4">
      <c r="A19" s="162" t="s">
        <v>365</v>
      </c>
      <c r="B19" s="162"/>
      <c r="C19" s="162"/>
      <c r="D19" s="162"/>
      <c r="E19" s="162"/>
      <c r="F19" s="162"/>
      <c r="G19" s="162"/>
      <c r="H19" s="162"/>
      <c r="I19" s="162"/>
      <c r="J19" s="162"/>
      <c r="K19" s="162"/>
    </row>
    <row r="20" spans="1:11" ht="22.8" x14ac:dyDescent="0.4">
      <c r="A20" s="162" t="s">
        <v>362</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customHeight="1"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8" customHeight="1" x14ac:dyDescent="0.3">
      <c r="A24" s="64"/>
      <c r="B24" s="189" t="s">
        <v>243</v>
      </c>
      <c r="C24" s="182"/>
      <c r="D24" s="182"/>
      <c r="E24" s="182"/>
      <c r="F24" s="182"/>
      <c r="G24" s="182"/>
      <c r="H24" s="203"/>
      <c r="I24" s="202" t="s">
        <v>688</v>
      </c>
      <c r="J24" s="202" t="s">
        <v>689</v>
      </c>
      <c r="K24" s="202" t="s">
        <v>690</v>
      </c>
    </row>
    <row r="25" spans="1:11" ht="18" customHeight="1" x14ac:dyDescent="0.3">
      <c r="A25" s="65"/>
      <c r="B25" s="189" t="s">
        <v>181</v>
      </c>
      <c r="C25" s="182"/>
      <c r="D25" s="182"/>
      <c r="E25" s="182"/>
      <c r="F25" s="182"/>
      <c r="G25" s="182"/>
      <c r="H25" s="204"/>
      <c r="I25" s="202"/>
      <c r="J25" s="202"/>
      <c r="K25" s="202"/>
    </row>
    <row r="26" spans="1:11" x14ac:dyDescent="0.3">
      <c r="A26" s="41" t="s">
        <v>333</v>
      </c>
      <c r="B26" s="47" t="s">
        <v>186</v>
      </c>
      <c r="C26" s="47" t="s">
        <v>187</v>
      </c>
      <c r="D26" s="47" t="s">
        <v>188</v>
      </c>
      <c r="E26" s="47" t="s">
        <v>189</v>
      </c>
      <c r="F26" s="47" t="s">
        <v>682</v>
      </c>
      <c r="G26" s="47" t="s">
        <v>709</v>
      </c>
      <c r="H26" s="204"/>
      <c r="I26" s="202"/>
      <c r="J26" s="202"/>
      <c r="K26" s="202"/>
    </row>
    <row r="27" spans="1:11" x14ac:dyDescent="0.3">
      <c r="A27" s="55" t="s">
        <v>214</v>
      </c>
      <c r="B27" s="89">
        <v>2963</v>
      </c>
      <c r="C27" s="89">
        <v>3170</v>
      </c>
      <c r="D27" s="89">
        <v>3422</v>
      </c>
      <c r="E27" s="89">
        <v>3599</v>
      </c>
      <c r="F27" s="89">
        <v>3864</v>
      </c>
      <c r="G27" s="89">
        <v>4014</v>
      </c>
      <c r="H27" s="204"/>
      <c r="I27" s="67">
        <f>G27/G$14</f>
        <v>0.10982216142270862</v>
      </c>
      <c r="J27" s="67">
        <f>(G27-F27)/F27</f>
        <v>3.8819875776397512E-2</v>
      </c>
      <c r="K27" s="67">
        <f>((G27/B27)^(1/5)-1)</f>
        <v>6.2598365001842682E-2</v>
      </c>
    </row>
    <row r="28" spans="1:11" x14ac:dyDescent="0.3">
      <c r="A28" s="55" t="s">
        <v>215</v>
      </c>
      <c r="B28" s="89">
        <v>964</v>
      </c>
      <c r="C28" s="89">
        <v>994</v>
      </c>
      <c r="D28" s="89">
        <v>1018</v>
      </c>
      <c r="E28" s="89">
        <v>1034</v>
      </c>
      <c r="F28" s="89">
        <v>1072</v>
      </c>
      <c r="G28" s="89">
        <v>1088</v>
      </c>
      <c r="H28" s="204"/>
      <c r="I28" s="67">
        <f t="shared" ref="I28:I37" si="2">G28/G$14</f>
        <v>2.9767441860465118E-2</v>
      </c>
      <c r="J28" s="67">
        <f t="shared" ref="J28:J38" si="3">(G28-F28)/F28</f>
        <v>1.4925373134328358E-2</v>
      </c>
      <c r="K28" s="67">
        <f t="shared" ref="K28:K37" si="4">((G28/B28)^(1/5)-1)</f>
        <v>2.4496248148795141E-2</v>
      </c>
    </row>
    <row r="29" spans="1:11" x14ac:dyDescent="0.3">
      <c r="A29" s="55" t="s">
        <v>216</v>
      </c>
      <c r="B29" s="89">
        <v>212</v>
      </c>
      <c r="C29" s="89">
        <v>229</v>
      </c>
      <c r="D29" s="89">
        <v>245</v>
      </c>
      <c r="E29" s="89">
        <v>250</v>
      </c>
      <c r="F29" s="89">
        <v>259</v>
      </c>
      <c r="G29" s="89">
        <v>268</v>
      </c>
      <c r="H29" s="204"/>
      <c r="I29" s="67">
        <f t="shared" si="2"/>
        <v>7.3324213406292752E-3</v>
      </c>
      <c r="J29" s="67">
        <f t="shared" si="3"/>
        <v>3.4749034749034749E-2</v>
      </c>
      <c r="K29" s="67">
        <f t="shared" si="4"/>
        <v>4.7996389928044447E-2</v>
      </c>
    </row>
    <row r="30" spans="1:11" x14ac:dyDescent="0.3">
      <c r="A30" s="55" t="s">
        <v>217</v>
      </c>
      <c r="B30" s="89">
        <v>13104</v>
      </c>
      <c r="C30" s="89">
        <v>13340</v>
      </c>
      <c r="D30" s="89">
        <v>13505</v>
      </c>
      <c r="E30" s="89">
        <v>13601</v>
      </c>
      <c r="F30" s="89">
        <v>13781</v>
      </c>
      <c r="G30" s="89">
        <v>13780</v>
      </c>
      <c r="H30" s="204"/>
      <c r="I30" s="67">
        <f t="shared" si="2"/>
        <v>0.37701778385772916</v>
      </c>
      <c r="J30" s="67">
        <f t="shared" si="3"/>
        <v>-7.2563674624482989E-5</v>
      </c>
      <c r="K30" s="67">
        <f t="shared" si="4"/>
        <v>1.0110921100600523E-2</v>
      </c>
    </row>
    <row r="31" spans="1:11" x14ac:dyDescent="0.3">
      <c r="A31" s="55" t="s">
        <v>218</v>
      </c>
      <c r="B31" s="89">
        <v>4555</v>
      </c>
      <c r="C31" s="89">
        <v>4626</v>
      </c>
      <c r="D31" s="89">
        <v>4681</v>
      </c>
      <c r="E31" s="89">
        <v>4718</v>
      </c>
      <c r="F31" s="89">
        <v>4757</v>
      </c>
      <c r="G31" s="89">
        <v>4786</v>
      </c>
      <c r="H31" s="204"/>
      <c r="I31" s="67">
        <f t="shared" si="2"/>
        <v>0.13094391244870041</v>
      </c>
      <c r="J31" s="67">
        <f t="shared" si="3"/>
        <v>6.0962791675425688E-3</v>
      </c>
      <c r="K31" s="67">
        <f t="shared" si="4"/>
        <v>9.9429981192833417E-3</v>
      </c>
    </row>
    <row r="32" spans="1:11" x14ac:dyDescent="0.3">
      <c r="A32" s="55" t="s">
        <v>219</v>
      </c>
      <c r="B32" s="89">
        <v>3608</v>
      </c>
      <c r="C32" s="89">
        <v>3634</v>
      </c>
      <c r="D32" s="89">
        <v>3649</v>
      </c>
      <c r="E32" s="89">
        <v>3638</v>
      </c>
      <c r="F32" s="89">
        <v>3618</v>
      </c>
      <c r="G32" s="89">
        <v>3603</v>
      </c>
      <c r="H32" s="204"/>
      <c r="I32" s="67">
        <f t="shared" si="2"/>
        <v>9.8577291381668944E-2</v>
      </c>
      <c r="J32" s="67">
        <f t="shared" si="3"/>
        <v>-4.1459369817578775E-3</v>
      </c>
      <c r="K32" s="67">
        <f t="shared" si="4"/>
        <v>-2.7731562779509389E-4</v>
      </c>
    </row>
    <row r="33" spans="1:11" x14ac:dyDescent="0.3">
      <c r="A33" s="55" t="s">
        <v>220</v>
      </c>
      <c r="B33" s="89">
        <v>4137</v>
      </c>
      <c r="C33" s="89">
        <v>4148</v>
      </c>
      <c r="D33" s="89">
        <v>4133</v>
      </c>
      <c r="E33" s="89">
        <v>4101</v>
      </c>
      <c r="F33" s="89">
        <v>4071</v>
      </c>
      <c r="G33" s="89">
        <v>4034</v>
      </c>
      <c r="H33" s="204"/>
      <c r="I33" s="67">
        <f>G33/G$14</f>
        <v>0.11036935704514364</v>
      </c>
      <c r="J33" s="67">
        <f>(G33-F33)/F33</f>
        <v>-9.0886760009825599E-3</v>
      </c>
      <c r="K33" s="67">
        <f t="shared" si="4"/>
        <v>-5.0297975808893947E-3</v>
      </c>
    </row>
    <row r="34" spans="1:11" x14ac:dyDescent="0.3">
      <c r="A34" s="55" t="s">
        <v>221</v>
      </c>
      <c r="B34" s="89">
        <v>1737</v>
      </c>
      <c r="C34" s="89">
        <v>1768</v>
      </c>
      <c r="D34" s="89">
        <v>1780</v>
      </c>
      <c r="E34" s="89">
        <v>1787</v>
      </c>
      <c r="F34" s="89">
        <v>1810</v>
      </c>
      <c r="G34" s="89">
        <v>1804</v>
      </c>
      <c r="H34" s="204"/>
      <c r="I34" s="67">
        <f t="shared" si="2"/>
        <v>4.9357045143638853E-2</v>
      </c>
      <c r="J34" s="67">
        <f t="shared" si="3"/>
        <v>-3.3149171270718232E-3</v>
      </c>
      <c r="K34" s="67">
        <f t="shared" si="4"/>
        <v>7.5981071042405812E-3</v>
      </c>
    </row>
    <row r="35" spans="1:11" x14ac:dyDescent="0.3">
      <c r="A35" s="55" t="s">
        <v>686</v>
      </c>
      <c r="B35" s="89">
        <v>295</v>
      </c>
      <c r="C35" s="89">
        <v>303</v>
      </c>
      <c r="D35" s="89">
        <v>314</v>
      </c>
      <c r="E35" s="89">
        <v>318</v>
      </c>
      <c r="F35" s="89">
        <v>330</v>
      </c>
      <c r="G35" s="89">
        <v>329</v>
      </c>
      <c r="H35" s="204"/>
      <c r="I35" s="67">
        <f t="shared" si="2"/>
        <v>9.0013679890560867E-3</v>
      </c>
      <c r="J35" s="67">
        <f t="shared" si="3"/>
        <v>-3.0303030303030303E-3</v>
      </c>
      <c r="K35" s="67">
        <f t="shared" si="4"/>
        <v>2.2056198364955426E-2</v>
      </c>
    </row>
    <row r="36" spans="1:11" x14ac:dyDescent="0.3">
      <c r="A36" s="55" t="s">
        <v>223</v>
      </c>
      <c r="B36" s="89">
        <v>361</v>
      </c>
      <c r="C36" s="89">
        <v>390</v>
      </c>
      <c r="D36" s="89">
        <v>409</v>
      </c>
      <c r="E36" s="89">
        <v>425</v>
      </c>
      <c r="F36" s="89">
        <v>451</v>
      </c>
      <c r="G36" s="89">
        <v>457</v>
      </c>
      <c r="H36" s="204"/>
      <c r="I36" s="67">
        <f t="shared" si="2"/>
        <v>1.2503419972640218E-2</v>
      </c>
      <c r="J36" s="67">
        <f t="shared" si="3"/>
        <v>1.3303769401330377E-2</v>
      </c>
      <c r="K36" s="67">
        <f t="shared" si="4"/>
        <v>4.829086099804436E-2</v>
      </c>
    </row>
    <row r="37" spans="1:11" x14ac:dyDescent="0.3">
      <c r="A37" s="55" t="s">
        <v>224</v>
      </c>
      <c r="B37" s="89">
        <v>6609</v>
      </c>
      <c r="C37" s="89">
        <v>5872</v>
      </c>
      <c r="D37" s="89">
        <v>5121</v>
      </c>
      <c r="E37" s="89">
        <v>4354</v>
      </c>
      <c r="F37" s="89">
        <v>3279</v>
      </c>
      <c r="G37" s="89">
        <v>2387</v>
      </c>
      <c r="H37" s="204"/>
      <c r="I37" s="67">
        <f t="shared" si="2"/>
        <v>6.53077975376197E-2</v>
      </c>
      <c r="J37" s="67">
        <f t="shared" si="3"/>
        <v>-0.27203415675510828</v>
      </c>
      <c r="K37" s="67">
        <f t="shared" si="4"/>
        <v>-0.18427582486380845</v>
      </c>
    </row>
    <row r="38" spans="1:11" x14ac:dyDescent="0.3">
      <c r="A38" s="48" t="s">
        <v>210</v>
      </c>
      <c r="B38" s="90">
        <v>38545</v>
      </c>
      <c r="C38" s="90">
        <v>38474</v>
      </c>
      <c r="D38" s="90">
        <v>38277</v>
      </c>
      <c r="E38" s="90">
        <v>37825</v>
      </c>
      <c r="F38" s="90">
        <v>37292</v>
      </c>
      <c r="G38" s="90">
        <v>36550</v>
      </c>
      <c r="H38" s="205"/>
      <c r="I38" s="30"/>
      <c r="J38" s="68">
        <f t="shared" si="3"/>
        <v>-1.9897028853373376E-2</v>
      </c>
      <c r="K38" s="68">
        <f>((G38/B38)^(1/5)-1)</f>
        <v>-1.0572752097486093E-2</v>
      </c>
    </row>
    <row r="40" spans="1:11" x14ac:dyDescent="0.3">
      <c r="A40" t="s">
        <v>334</v>
      </c>
    </row>
  </sheetData>
  <sheetProtection algorithmName="SHA-512" hashValue="iyASY/Ttyc4tjOH7/8YAhfg8ig2QD8bfyUUnOuNiDmtLYc7PR8ZMPkL/m0yRaLjIV8rqFTG+/2iCJWZ6LnO8Tg==" saltValue="MQ+NtQjIaSToC/s6HocimA=="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0" fitToHeight="10" orientation="portrait" r:id="rId1"/>
  <headerFooter>
    <oddFoote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D4223-B00A-40F9-80AA-C4ED5CD39C7B}">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366</v>
      </c>
      <c r="B1" s="162"/>
      <c r="C1" s="162"/>
      <c r="D1" s="162"/>
      <c r="E1" s="162"/>
      <c r="F1" s="162"/>
      <c r="G1" s="162"/>
      <c r="H1" s="162"/>
      <c r="I1" s="162"/>
      <c r="J1" s="162"/>
      <c r="K1" s="162"/>
      <c r="L1" s="39"/>
    </row>
    <row r="2" spans="1:12" ht="22.95" customHeight="1" x14ac:dyDescent="0.4">
      <c r="A2" s="162" t="s">
        <v>1120</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399</v>
      </c>
      <c r="C9" s="94">
        <v>422</v>
      </c>
      <c r="D9" s="94">
        <v>436</v>
      </c>
      <c r="E9" s="94">
        <v>451</v>
      </c>
      <c r="F9" s="94">
        <v>452</v>
      </c>
      <c r="G9" s="94">
        <v>467</v>
      </c>
      <c r="H9" s="201"/>
      <c r="I9" s="67">
        <f>G9/G$17</f>
        <v>1.2777017783857729E-2</v>
      </c>
      <c r="J9" s="67">
        <f>(G9-F9)/F9</f>
        <v>3.3185840707964605E-2</v>
      </c>
      <c r="K9" s="67">
        <f>((G9/B9)^(1/5)-1)</f>
        <v>3.1974098256575711E-2</v>
      </c>
    </row>
    <row r="10" spans="1:12" x14ac:dyDescent="0.3">
      <c r="A10" s="112" t="s">
        <v>718</v>
      </c>
      <c r="B10" s="89">
        <v>5575</v>
      </c>
      <c r="C10" s="89">
        <v>5639</v>
      </c>
      <c r="D10" s="89">
        <v>5693</v>
      </c>
      <c r="E10" s="89">
        <v>5682</v>
      </c>
      <c r="F10" s="89">
        <v>5642</v>
      </c>
      <c r="G10" s="89">
        <v>5582</v>
      </c>
      <c r="H10" s="201"/>
      <c r="I10" s="67">
        <f t="shared" ref="I10:I16" si="0">G10/G$17</f>
        <v>0.15272229822161423</v>
      </c>
      <c r="J10" s="67">
        <f t="shared" ref="J10:J16" si="1">(G10-F10)/F10</f>
        <v>-1.0634526763559022E-2</v>
      </c>
      <c r="K10" s="67">
        <f t="shared" ref="K10:K16" si="2">((G10/B10)^(1/5)-1)</f>
        <v>2.5099504757686297E-4</v>
      </c>
    </row>
    <row r="11" spans="1:12" x14ac:dyDescent="0.3">
      <c r="A11" s="112" t="s">
        <v>717</v>
      </c>
      <c r="B11" s="94">
        <v>205</v>
      </c>
      <c r="C11" s="94">
        <v>206</v>
      </c>
      <c r="D11" s="94">
        <v>206</v>
      </c>
      <c r="E11" s="94">
        <v>203</v>
      </c>
      <c r="F11" s="94">
        <v>206</v>
      </c>
      <c r="G11" s="94">
        <v>206</v>
      </c>
      <c r="H11" s="201"/>
      <c r="I11" s="67">
        <f t="shared" si="0"/>
        <v>5.6361149110807111E-3</v>
      </c>
      <c r="J11" s="67">
        <f t="shared" si="1"/>
        <v>0</v>
      </c>
      <c r="K11" s="67">
        <f t="shared" si="2"/>
        <v>9.7371167994686481E-4</v>
      </c>
    </row>
    <row r="12" spans="1:12" x14ac:dyDescent="0.3">
      <c r="A12" s="112" t="s">
        <v>716</v>
      </c>
      <c r="B12" s="94">
        <v>107</v>
      </c>
      <c r="C12" s="94">
        <v>109</v>
      </c>
      <c r="D12" s="94">
        <v>115</v>
      </c>
      <c r="E12" s="94">
        <v>117</v>
      </c>
      <c r="F12" s="94">
        <v>120</v>
      </c>
      <c r="G12" s="94">
        <v>119</v>
      </c>
      <c r="H12" s="201"/>
      <c r="I12" s="67">
        <f t="shared" si="0"/>
        <v>3.2558139534883722E-3</v>
      </c>
      <c r="J12" s="67">
        <f t="shared" si="1"/>
        <v>-8.3333333333333332E-3</v>
      </c>
      <c r="K12" s="67">
        <f t="shared" si="2"/>
        <v>2.1486512667194813E-2</v>
      </c>
    </row>
    <row r="13" spans="1:12" x14ac:dyDescent="0.3">
      <c r="A13" s="112" t="s">
        <v>265</v>
      </c>
      <c r="B13" s="89">
        <v>31003</v>
      </c>
      <c r="C13" s="89">
        <v>30825</v>
      </c>
      <c r="D13" s="89">
        <v>30516</v>
      </c>
      <c r="E13" s="89">
        <v>30063</v>
      </c>
      <c r="F13" s="89">
        <v>29547</v>
      </c>
      <c r="G13" s="89">
        <v>28830</v>
      </c>
      <c r="H13" s="201"/>
      <c r="I13" s="67">
        <f t="shared" si="0"/>
        <v>0.78878248974008203</v>
      </c>
      <c r="J13" s="67">
        <f t="shared" si="1"/>
        <v>-2.4266422987105289E-2</v>
      </c>
      <c r="K13" s="67">
        <f t="shared" si="2"/>
        <v>-1.4428391047173861E-2</v>
      </c>
    </row>
    <row r="14" spans="1:12" x14ac:dyDescent="0.3">
      <c r="A14" s="112" t="s">
        <v>715</v>
      </c>
      <c r="B14" s="94">
        <v>667</v>
      </c>
      <c r="C14" s="94">
        <v>697</v>
      </c>
      <c r="D14" s="94">
        <v>730</v>
      </c>
      <c r="E14" s="94">
        <v>723</v>
      </c>
      <c r="F14" s="94">
        <v>726</v>
      </c>
      <c r="G14" s="94">
        <v>730</v>
      </c>
      <c r="H14" s="201"/>
      <c r="I14" s="67">
        <f t="shared" si="0"/>
        <v>1.9972640218878249E-2</v>
      </c>
      <c r="J14" s="67">
        <f t="shared" si="1"/>
        <v>5.5096418732782371E-3</v>
      </c>
      <c r="K14" s="67">
        <f t="shared" si="2"/>
        <v>1.8214799806721249E-2</v>
      </c>
    </row>
    <row r="15" spans="1:12" x14ac:dyDescent="0.3">
      <c r="A15" s="112" t="s">
        <v>266</v>
      </c>
      <c r="B15" s="94">
        <v>194</v>
      </c>
      <c r="C15" s="94">
        <v>195</v>
      </c>
      <c r="D15" s="94">
        <v>194</v>
      </c>
      <c r="E15" s="94">
        <v>196</v>
      </c>
      <c r="F15" s="94">
        <v>202</v>
      </c>
      <c r="G15" s="94">
        <v>207</v>
      </c>
      <c r="H15" s="201"/>
      <c r="I15" s="67">
        <f t="shared" si="0"/>
        <v>5.663474692202462E-3</v>
      </c>
      <c r="J15" s="67">
        <f t="shared" si="1"/>
        <v>2.4752475247524754E-2</v>
      </c>
      <c r="K15" s="67">
        <f t="shared" si="2"/>
        <v>1.3056629877157055E-2</v>
      </c>
    </row>
    <row r="16" spans="1:12" x14ac:dyDescent="0.3">
      <c r="A16" s="112" t="s">
        <v>714</v>
      </c>
      <c r="B16" s="94">
        <v>395</v>
      </c>
      <c r="C16" s="94">
        <v>381</v>
      </c>
      <c r="D16" s="94">
        <v>387</v>
      </c>
      <c r="E16" s="94">
        <v>390</v>
      </c>
      <c r="F16" s="94">
        <v>397</v>
      </c>
      <c r="G16" s="94">
        <v>409</v>
      </c>
      <c r="H16" s="201"/>
      <c r="I16" s="67">
        <f t="shared" si="0"/>
        <v>1.1190150478796169E-2</v>
      </c>
      <c r="J16" s="67">
        <f t="shared" si="1"/>
        <v>3.0226700251889168E-2</v>
      </c>
      <c r="K16" s="67">
        <f t="shared" si="2"/>
        <v>6.9901963910756759E-3</v>
      </c>
    </row>
    <row r="17" spans="1:12" x14ac:dyDescent="0.3">
      <c r="A17" s="113" t="s">
        <v>210</v>
      </c>
      <c r="B17" s="90">
        <v>38545</v>
      </c>
      <c r="C17" s="90">
        <v>38474</v>
      </c>
      <c r="D17" s="90">
        <v>38277</v>
      </c>
      <c r="E17" s="90">
        <v>37825</v>
      </c>
      <c r="F17" s="90">
        <v>37292</v>
      </c>
      <c r="G17" s="90">
        <v>36550</v>
      </c>
      <c r="H17" s="201"/>
      <c r="I17" s="30"/>
      <c r="J17" s="68">
        <f>(G17-F17)/F17</f>
        <v>-1.9897028853373376E-2</v>
      </c>
      <c r="K17" s="68">
        <f>((G17/B17)^(1/5)-1)</f>
        <v>-1.0572752097486093E-2</v>
      </c>
    </row>
    <row r="19" spans="1:12" x14ac:dyDescent="0.3">
      <c r="A19" t="s">
        <v>336</v>
      </c>
    </row>
    <row r="22" spans="1:12" ht="22.95" customHeight="1" x14ac:dyDescent="0.4">
      <c r="A22" s="162" t="s">
        <v>367</v>
      </c>
      <c r="B22" s="162"/>
      <c r="C22" s="162"/>
      <c r="D22" s="162"/>
      <c r="E22" s="162"/>
      <c r="F22" s="162"/>
      <c r="G22" s="162"/>
      <c r="H22" s="162"/>
      <c r="I22" s="162"/>
      <c r="J22" s="162"/>
      <c r="K22" s="162"/>
      <c r="L22" s="39"/>
    </row>
    <row r="23" spans="1:12" ht="22.95" customHeight="1" x14ac:dyDescent="0.4">
      <c r="A23" s="162" t="s">
        <v>1120</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2824</v>
      </c>
      <c r="C30" s="94">
        <v>2843</v>
      </c>
      <c r="D30" s="94">
        <v>2863</v>
      </c>
      <c r="E30" s="94">
        <v>2866</v>
      </c>
      <c r="F30" s="94">
        <v>2859</v>
      </c>
      <c r="G30" s="94">
        <v>2851</v>
      </c>
      <c r="H30" s="201"/>
      <c r="I30" s="67">
        <f>G30/G$17</f>
        <v>7.8002735978112178E-2</v>
      </c>
      <c r="J30" s="67">
        <f>(G30-F30)/F30</f>
        <v>-2.7981811822315496E-3</v>
      </c>
      <c r="K30" s="67">
        <f>((G30/B30)^(1/5)-1)</f>
        <v>1.904910100335222E-3</v>
      </c>
    </row>
    <row r="31" spans="1:12" x14ac:dyDescent="0.3">
      <c r="A31" s="112" t="s">
        <v>722</v>
      </c>
      <c r="B31" s="89">
        <v>35298</v>
      </c>
      <c r="C31" s="89">
        <v>35192</v>
      </c>
      <c r="D31" s="89">
        <v>34946</v>
      </c>
      <c r="E31" s="89">
        <v>34465</v>
      </c>
      <c r="F31" s="89">
        <v>33898</v>
      </c>
      <c r="G31" s="89">
        <v>33116</v>
      </c>
      <c r="H31" s="201"/>
      <c r="I31" s="67">
        <f>G31/G$17</f>
        <v>0.90604651162790695</v>
      </c>
      <c r="J31" s="67">
        <f>(G31-F31)/F31</f>
        <v>-2.3069207622868605E-2</v>
      </c>
      <c r="K31" s="67">
        <f>((G31/B31)^(1/5)-1)</f>
        <v>-1.2680862783174374E-2</v>
      </c>
    </row>
    <row r="32" spans="1:12" x14ac:dyDescent="0.3">
      <c r="A32" s="112" t="s">
        <v>714</v>
      </c>
      <c r="B32" s="94">
        <v>423</v>
      </c>
      <c r="C32" s="94">
        <v>439</v>
      </c>
      <c r="D32" s="94">
        <v>468</v>
      </c>
      <c r="E32" s="94">
        <v>494</v>
      </c>
      <c r="F32" s="94">
        <v>535</v>
      </c>
      <c r="G32" s="94">
        <v>583</v>
      </c>
      <c r="H32" s="201"/>
      <c r="I32" s="67">
        <f>G32/G$17</f>
        <v>1.5950752393980847E-2</v>
      </c>
      <c r="J32" s="67">
        <f>(G32-F32)/F32</f>
        <v>8.9719626168224292E-2</v>
      </c>
      <c r="K32" s="67">
        <f>((G32/B32)^(1/5)-1)</f>
        <v>6.6266187543424726E-2</v>
      </c>
    </row>
    <row r="33" spans="1:11" x14ac:dyDescent="0.3">
      <c r="A33" s="113" t="s">
        <v>210</v>
      </c>
      <c r="B33" s="90">
        <v>38545</v>
      </c>
      <c r="C33" s="90">
        <v>38474</v>
      </c>
      <c r="D33" s="90">
        <v>38277</v>
      </c>
      <c r="E33" s="90">
        <v>37825</v>
      </c>
      <c r="F33" s="90">
        <v>37292</v>
      </c>
      <c r="G33" s="90">
        <v>36550</v>
      </c>
      <c r="H33" s="201"/>
      <c r="I33" s="30"/>
      <c r="J33" s="68">
        <f>(G33-F33)/F33</f>
        <v>-1.9897028853373376E-2</v>
      </c>
      <c r="K33" s="68">
        <f>((G33/B33)^(1/5)-1)</f>
        <v>-1.0572752097486093E-2</v>
      </c>
    </row>
    <row r="35" spans="1:11" x14ac:dyDescent="0.3">
      <c r="A35" t="s">
        <v>336</v>
      </c>
    </row>
    <row r="38" spans="1:11" ht="22.8" x14ac:dyDescent="0.4">
      <c r="A38" s="162" t="s">
        <v>368</v>
      </c>
      <c r="B38" s="162"/>
      <c r="C38" s="162"/>
      <c r="D38" s="162"/>
      <c r="E38" s="162"/>
      <c r="F38" s="162"/>
      <c r="G38" s="162"/>
      <c r="H38" s="162"/>
      <c r="I38" s="162"/>
      <c r="J38" s="162"/>
      <c r="K38" s="162"/>
    </row>
    <row r="39" spans="1:11" ht="22.8" x14ac:dyDescent="0.4">
      <c r="A39" s="162" t="s">
        <v>1120</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v>8413</v>
      </c>
      <c r="C46" s="89">
        <v>8069</v>
      </c>
      <c r="D46" s="89">
        <v>7812</v>
      </c>
      <c r="E46" s="89">
        <v>7525</v>
      </c>
      <c r="F46" s="89">
        <v>7132</v>
      </c>
      <c r="G46" s="89">
        <v>6734</v>
      </c>
      <c r="H46" s="29"/>
      <c r="I46" s="67">
        <f>G46/G$17</f>
        <v>0.18424076607387141</v>
      </c>
      <c r="J46" s="67">
        <f>(G46-F46)/F46</f>
        <v>-5.5804823331463825E-2</v>
      </c>
      <c r="K46" s="67">
        <f>((G46/B46)^(1/5)-1)</f>
        <v>-4.3545214086763151E-2</v>
      </c>
    </row>
    <row r="47" spans="1:11" x14ac:dyDescent="0.3">
      <c r="A47" s="55" t="s">
        <v>246</v>
      </c>
      <c r="B47" s="89">
        <v>30303</v>
      </c>
      <c r="C47" s="89">
        <v>30502</v>
      </c>
      <c r="D47" s="89">
        <v>30542</v>
      </c>
      <c r="E47" s="89">
        <v>30372</v>
      </c>
      <c r="F47" s="89">
        <v>30220</v>
      </c>
      <c r="G47" s="89">
        <v>29889</v>
      </c>
      <c r="H47" s="29"/>
      <c r="I47" s="67">
        <f>G47/G$17</f>
        <v>0.81775649794801641</v>
      </c>
      <c r="J47" s="67">
        <f>(G47-F47)/F47</f>
        <v>-1.0953011250827267E-2</v>
      </c>
      <c r="K47" s="67">
        <f>((G47/B47)^(1/5)-1)</f>
        <v>-2.7474583657650653E-3</v>
      </c>
    </row>
    <row r="48" spans="1:11" x14ac:dyDescent="0.3">
      <c r="A48" s="48" t="s">
        <v>210</v>
      </c>
      <c r="B48" s="90">
        <v>38545</v>
      </c>
      <c r="C48" s="90">
        <v>38474</v>
      </c>
      <c r="D48" s="90">
        <v>38277</v>
      </c>
      <c r="E48" s="90">
        <v>37825</v>
      </c>
      <c r="F48" s="90">
        <v>37292</v>
      </c>
      <c r="G48" s="90">
        <v>36550</v>
      </c>
      <c r="H48" s="29"/>
      <c r="I48" s="30"/>
      <c r="J48" s="68">
        <f>(G48-F48)/F48</f>
        <v>-1.9897028853373376E-2</v>
      </c>
      <c r="K48" s="68">
        <f>((G48/B48)^(1/5)-1)</f>
        <v>-1.0572752097486093E-2</v>
      </c>
    </row>
    <row r="50" spans="1:1" x14ac:dyDescent="0.3">
      <c r="A50" t="s">
        <v>326</v>
      </c>
    </row>
  </sheetData>
  <sheetProtection algorithmName="SHA-512" hashValue="s+0PKR/FVOwUxXz51BHDXPkvk90X44dBvQq40kMMqJ4J/8i0z0yMOozwUvmiwhAN8W+WyqbWexIJiSK2I9D3Hg==" saltValue="jUeph/mJW4uNo674UqxBWw=="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6491-BF92-4482-B2F1-FEA9651D482B}">
  <sheetPr>
    <pageSetUpPr fitToPage="1"/>
  </sheetPr>
  <dimension ref="A1:L56"/>
  <sheetViews>
    <sheetView workbookViewId="0">
      <selection activeCell="A2" sqref="A2"/>
    </sheetView>
  </sheetViews>
  <sheetFormatPr defaultRowHeight="14.4" x14ac:dyDescent="0.3"/>
  <cols>
    <col min="1" max="1" width="25.109375" customWidth="1"/>
    <col min="2" max="2" width="9.109375" bestFit="1" customWidth="1"/>
    <col min="3" max="3" width="10.44140625" bestFit="1" customWidth="1"/>
    <col min="4" max="4" width="8.6640625" style="2" customWidth="1"/>
    <col min="5" max="5" width="9.33203125" bestFit="1" customWidth="1"/>
    <col min="6" max="6" width="10.33203125" customWidth="1"/>
    <col min="7" max="7" width="7.886718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371</v>
      </c>
      <c r="B1" s="162"/>
      <c r="C1" s="162"/>
      <c r="D1" s="162"/>
      <c r="E1" s="162"/>
      <c r="F1" s="162"/>
      <c r="G1" s="162"/>
      <c r="H1" s="162"/>
      <c r="I1" s="162"/>
      <c r="J1" s="162"/>
      <c r="K1" s="162"/>
      <c r="L1" s="162"/>
    </row>
    <row r="2" spans="1:12" ht="22.95" customHeight="1" x14ac:dyDescent="0.4">
      <c r="A2" s="162" t="s">
        <v>369</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34"/>
      <c r="C5" s="34"/>
      <c r="D5" s="34"/>
      <c r="E5" s="34"/>
      <c r="F5" s="34"/>
      <c r="G5" s="34"/>
      <c r="H5" s="34"/>
      <c r="I5" s="34"/>
      <c r="J5" s="34"/>
      <c r="K5" s="34"/>
    </row>
    <row r="6" spans="1:12" s="54" customFormat="1" ht="38.4" customHeight="1" x14ac:dyDescent="0.3">
      <c r="A6" s="52" t="s">
        <v>286</v>
      </c>
      <c r="B6" s="69" t="s">
        <v>341</v>
      </c>
      <c r="C6" s="69" t="s">
        <v>244</v>
      </c>
      <c r="D6" s="69" t="s">
        <v>181</v>
      </c>
      <c r="E6" s="69" t="s">
        <v>201</v>
      </c>
      <c r="F6" s="69" t="s">
        <v>342</v>
      </c>
      <c r="G6" s="69" t="s">
        <v>343</v>
      </c>
      <c r="H6" s="69" t="s">
        <v>183</v>
      </c>
      <c r="I6" s="69" t="s">
        <v>184</v>
      </c>
      <c r="J6" s="69" t="s">
        <v>344</v>
      </c>
      <c r="K6" s="69" t="s">
        <v>345</v>
      </c>
      <c r="L6" s="69" t="s">
        <v>346</v>
      </c>
    </row>
    <row r="7" spans="1:12" x14ac:dyDescent="0.3">
      <c r="A7" s="210" t="s">
        <v>290</v>
      </c>
      <c r="B7" s="206" t="s">
        <v>347</v>
      </c>
      <c r="C7" s="207" t="s">
        <v>245</v>
      </c>
      <c r="D7" s="108" t="s">
        <v>186</v>
      </c>
      <c r="E7" s="102">
        <v>362</v>
      </c>
      <c r="F7" s="102">
        <v>282.83333333333331</v>
      </c>
      <c r="G7" s="102">
        <v>97762</v>
      </c>
      <c r="H7" s="101">
        <v>87739576.530000269</v>
      </c>
      <c r="I7" s="101">
        <v>242374.52080110571</v>
      </c>
      <c r="J7" s="101">
        <v>310216.53457866923</v>
      </c>
      <c r="K7" s="102">
        <v>270.06077348066299</v>
      </c>
      <c r="L7" s="118">
        <v>897.48139900984302</v>
      </c>
    </row>
    <row r="8" spans="1:12" x14ac:dyDescent="0.3">
      <c r="A8" s="211"/>
      <c r="B8" s="187"/>
      <c r="C8" s="208"/>
      <c r="D8" s="108" t="s">
        <v>187</v>
      </c>
      <c r="E8" s="102">
        <v>227</v>
      </c>
      <c r="F8" s="102">
        <v>176.16666666666666</v>
      </c>
      <c r="G8" s="102">
        <v>62875</v>
      </c>
      <c r="H8" s="101">
        <v>64303966.610000111</v>
      </c>
      <c r="I8" s="101">
        <v>283277.38594713708</v>
      </c>
      <c r="J8" s="101">
        <v>365017.7858656582</v>
      </c>
      <c r="K8" s="102">
        <v>276.98237885462555</v>
      </c>
      <c r="L8" s="118">
        <v>1022.7271031411549</v>
      </c>
    </row>
    <row r="9" spans="1:12" x14ac:dyDescent="0.3">
      <c r="A9" s="211"/>
      <c r="B9" s="187"/>
      <c r="C9" s="208"/>
      <c r="D9" s="108" t="s">
        <v>188</v>
      </c>
      <c r="E9" s="102">
        <v>176</v>
      </c>
      <c r="F9" s="102">
        <v>134</v>
      </c>
      <c r="G9" s="102">
        <v>47705</v>
      </c>
      <c r="H9" s="101">
        <v>48829217.469999939</v>
      </c>
      <c r="I9" s="101">
        <v>277438.73562499968</v>
      </c>
      <c r="J9" s="101">
        <v>364397.14529850701</v>
      </c>
      <c r="K9" s="102">
        <v>271.05113636363637</v>
      </c>
      <c r="L9" s="118">
        <v>1023.5660301855139</v>
      </c>
    </row>
    <row r="10" spans="1:12" x14ac:dyDescent="0.3">
      <c r="A10" s="211"/>
      <c r="B10" s="187"/>
      <c r="C10" s="208"/>
      <c r="D10" s="108" t="s">
        <v>189</v>
      </c>
      <c r="E10" s="102">
        <v>94</v>
      </c>
      <c r="F10" s="102">
        <v>75.833333333333329</v>
      </c>
      <c r="G10" s="102">
        <v>27103</v>
      </c>
      <c r="H10" s="101">
        <v>27911240.119999979</v>
      </c>
      <c r="I10" s="101">
        <v>296928.08638297848</v>
      </c>
      <c r="J10" s="101">
        <v>368060.30927472498</v>
      </c>
      <c r="K10" s="102">
        <v>288.32978723404256</v>
      </c>
      <c r="L10" s="118">
        <v>1029.8210574475142</v>
      </c>
    </row>
    <row r="11" spans="1:12" x14ac:dyDescent="0.3">
      <c r="A11" s="211"/>
      <c r="B11" s="187"/>
      <c r="C11" s="208"/>
      <c r="D11" s="108" t="s">
        <v>682</v>
      </c>
      <c r="E11" s="102">
        <v>86</v>
      </c>
      <c r="F11" s="102">
        <v>55.5</v>
      </c>
      <c r="G11" s="102">
        <v>19376</v>
      </c>
      <c r="H11" s="101">
        <v>19946315.999999993</v>
      </c>
      <c r="I11" s="101">
        <v>231933.9069767441</v>
      </c>
      <c r="J11" s="101">
        <v>359393.08108108095</v>
      </c>
      <c r="K11" s="102">
        <v>225.30232558139534</v>
      </c>
      <c r="L11" s="118">
        <v>1029.4341453344339</v>
      </c>
    </row>
    <row r="12" spans="1:12" x14ac:dyDescent="0.3">
      <c r="A12" s="211"/>
      <c r="B12" s="187"/>
      <c r="C12" s="208"/>
      <c r="D12" s="108" t="s">
        <v>709</v>
      </c>
      <c r="E12" s="102">
        <v>85</v>
      </c>
      <c r="F12" s="102">
        <v>58</v>
      </c>
      <c r="G12" s="102">
        <v>20095</v>
      </c>
      <c r="H12" s="101">
        <v>20767173.61999999</v>
      </c>
      <c r="I12" s="101">
        <v>244319.68964705869</v>
      </c>
      <c r="J12" s="101">
        <v>358054.71758620674</v>
      </c>
      <c r="K12" s="102">
        <v>236.41176470588235</v>
      </c>
      <c r="L12" s="118">
        <v>1033.4497944762375</v>
      </c>
    </row>
    <row r="13" spans="1:12" x14ac:dyDescent="0.3">
      <c r="A13" s="211"/>
      <c r="B13" s="187"/>
      <c r="C13" s="207" t="s">
        <v>246</v>
      </c>
      <c r="D13" s="108" t="s">
        <v>186</v>
      </c>
      <c r="E13" s="102">
        <v>5154</v>
      </c>
      <c r="F13" s="102">
        <v>4630.25</v>
      </c>
      <c r="G13" s="102">
        <v>1677080</v>
      </c>
      <c r="H13" s="101">
        <v>776554211.40999544</v>
      </c>
      <c r="I13" s="101">
        <v>150670.20011835379</v>
      </c>
      <c r="J13" s="101">
        <v>167713.23609092284</v>
      </c>
      <c r="K13" s="102">
        <v>325.39386883973611</v>
      </c>
      <c r="L13" s="118">
        <v>463.03945632289185</v>
      </c>
    </row>
    <row r="14" spans="1:12" x14ac:dyDescent="0.3">
      <c r="A14" s="211"/>
      <c r="B14" s="187"/>
      <c r="C14" s="208"/>
      <c r="D14" s="108" t="s">
        <v>187</v>
      </c>
      <c r="E14" s="102">
        <v>4560</v>
      </c>
      <c r="F14" s="102">
        <v>4185.833333333333</v>
      </c>
      <c r="G14" s="102">
        <v>1514715</v>
      </c>
      <c r="H14" s="101">
        <v>725697095.91000009</v>
      </c>
      <c r="I14" s="101">
        <v>159144.09998026318</v>
      </c>
      <c r="J14" s="101">
        <v>173369.80192952423</v>
      </c>
      <c r="K14" s="102">
        <v>332.17434210526318</v>
      </c>
      <c r="L14" s="118">
        <v>479.09811146651356</v>
      </c>
    </row>
    <row r="15" spans="1:12" x14ac:dyDescent="0.3">
      <c r="A15" s="211"/>
      <c r="B15" s="187"/>
      <c r="C15" s="208"/>
      <c r="D15" s="108" t="s">
        <v>188</v>
      </c>
      <c r="E15" s="102">
        <v>4271</v>
      </c>
      <c r="F15" s="102">
        <v>3901.4166666666665</v>
      </c>
      <c r="G15" s="102">
        <v>1412210</v>
      </c>
      <c r="H15" s="101">
        <v>710739825.7599982</v>
      </c>
      <c r="I15" s="101">
        <v>166410.6358604538</v>
      </c>
      <c r="J15" s="101">
        <v>182174.80635495606</v>
      </c>
      <c r="K15" s="102">
        <v>330.65090142823692</v>
      </c>
      <c r="L15" s="118">
        <v>503.28196639309891</v>
      </c>
    </row>
    <row r="16" spans="1:12" x14ac:dyDescent="0.3">
      <c r="A16" s="211"/>
      <c r="B16" s="187"/>
      <c r="C16" s="208"/>
      <c r="D16" s="108" t="s">
        <v>189</v>
      </c>
      <c r="E16" s="102">
        <v>3878</v>
      </c>
      <c r="F16" s="102">
        <v>3545.9166666666665</v>
      </c>
      <c r="G16" s="102">
        <v>1285257</v>
      </c>
      <c r="H16" s="101">
        <v>647690502.29999876</v>
      </c>
      <c r="I16" s="101">
        <v>167016.63287777171</v>
      </c>
      <c r="J16" s="101">
        <v>182658.12854221958</v>
      </c>
      <c r="K16" s="102">
        <v>331.42264053635893</v>
      </c>
      <c r="L16" s="118">
        <v>503.93851369803764</v>
      </c>
    </row>
    <row r="17" spans="1:12" x14ac:dyDescent="0.3">
      <c r="A17" s="211"/>
      <c r="B17" s="187"/>
      <c r="C17" s="208"/>
      <c r="D17" s="108" t="s">
        <v>682</v>
      </c>
      <c r="E17" s="102">
        <v>3615</v>
      </c>
      <c r="F17" s="102">
        <v>3366.75</v>
      </c>
      <c r="G17" s="102">
        <v>1216548</v>
      </c>
      <c r="H17" s="101">
        <v>630170224.65999913</v>
      </c>
      <c r="I17" s="101">
        <v>174320.94734716436</v>
      </c>
      <c r="J17" s="101">
        <v>187174.64161580132</v>
      </c>
      <c r="K17" s="102">
        <v>336.5278008298755</v>
      </c>
      <c r="L17" s="118">
        <v>517.99865246582885</v>
      </c>
    </row>
    <row r="18" spans="1:12" x14ac:dyDescent="0.3">
      <c r="A18" s="211"/>
      <c r="B18" s="187"/>
      <c r="C18" s="208"/>
      <c r="D18" s="108" t="s">
        <v>709</v>
      </c>
      <c r="E18" s="102">
        <v>3532</v>
      </c>
      <c r="F18" s="102">
        <v>3242.6666666666665</v>
      </c>
      <c r="G18" s="102">
        <v>1172034</v>
      </c>
      <c r="H18" s="101">
        <v>631810601.80000067</v>
      </c>
      <c r="I18" s="101">
        <v>178881.8238391848</v>
      </c>
      <c r="J18" s="101">
        <v>194842.9076274673</v>
      </c>
      <c r="K18" s="102">
        <v>331.83295583238959</v>
      </c>
      <c r="L18" s="118">
        <v>539.07190559318303</v>
      </c>
    </row>
    <row r="19" spans="1:12" x14ac:dyDescent="0.3">
      <c r="A19" s="210" t="s">
        <v>291</v>
      </c>
      <c r="B19" s="206" t="s">
        <v>370</v>
      </c>
      <c r="C19" s="207" t="s">
        <v>245</v>
      </c>
      <c r="D19" s="108" t="s">
        <v>186</v>
      </c>
      <c r="E19" s="102">
        <v>33</v>
      </c>
      <c r="F19" s="102">
        <v>27.583333333333332</v>
      </c>
      <c r="G19" s="102">
        <v>320.5</v>
      </c>
      <c r="H19" s="101">
        <v>3358390.3299999987</v>
      </c>
      <c r="I19" s="101">
        <v>101769.4039393939</v>
      </c>
      <c r="J19" s="101">
        <v>121754.33220543803</v>
      </c>
      <c r="K19" s="102">
        <v>9.7121212121212128</v>
      </c>
      <c r="L19" s="118">
        <v>10478.596973478934</v>
      </c>
    </row>
    <row r="20" spans="1:12" x14ac:dyDescent="0.3">
      <c r="A20" s="211"/>
      <c r="B20" s="187"/>
      <c r="C20" s="208"/>
      <c r="D20" s="108" t="s">
        <v>187</v>
      </c>
      <c r="E20" s="102">
        <v>29</v>
      </c>
      <c r="F20" s="102">
        <v>23.5</v>
      </c>
      <c r="G20" s="102">
        <v>275.5</v>
      </c>
      <c r="H20" s="101">
        <v>2723656.4299999992</v>
      </c>
      <c r="I20" s="101">
        <v>93919.187241379288</v>
      </c>
      <c r="J20" s="101">
        <v>115900.27361702124</v>
      </c>
      <c r="K20" s="102">
        <v>9.5</v>
      </c>
      <c r="L20" s="118">
        <v>9886.2302359346613</v>
      </c>
    </row>
    <row r="21" spans="1:12" x14ac:dyDescent="0.3">
      <c r="A21" s="211"/>
      <c r="B21" s="187"/>
      <c r="C21" s="208"/>
      <c r="D21" s="108" t="s">
        <v>188</v>
      </c>
      <c r="E21" s="102">
        <v>24</v>
      </c>
      <c r="F21" s="102">
        <v>19.833333333333332</v>
      </c>
      <c r="G21" s="102">
        <v>231.5</v>
      </c>
      <c r="H21" s="101">
        <v>2288662.3100000005</v>
      </c>
      <c r="I21" s="101">
        <v>95360.92958333336</v>
      </c>
      <c r="J21" s="101">
        <v>115394.73831932776</v>
      </c>
      <c r="K21" s="102">
        <v>9.6458333333333339</v>
      </c>
      <c r="L21" s="118">
        <v>9886.2302807775395</v>
      </c>
    </row>
    <row r="22" spans="1:12" x14ac:dyDescent="0.3">
      <c r="A22" s="211"/>
      <c r="B22" s="187"/>
      <c r="C22" s="208"/>
      <c r="D22" s="108" t="s">
        <v>189</v>
      </c>
      <c r="E22" s="102">
        <v>24</v>
      </c>
      <c r="F22" s="102">
        <v>18.583333333333332</v>
      </c>
      <c r="G22" s="102">
        <v>220</v>
      </c>
      <c r="H22" s="101">
        <v>2174970.6300000004</v>
      </c>
      <c r="I22" s="101">
        <v>90623.77625000001</v>
      </c>
      <c r="J22" s="101">
        <v>117038.77829596415</v>
      </c>
      <c r="K22" s="102">
        <v>9.1666666666666661</v>
      </c>
      <c r="L22" s="118">
        <v>9886.2301363636379</v>
      </c>
    </row>
    <row r="23" spans="1:12" x14ac:dyDescent="0.3">
      <c r="A23" s="211"/>
      <c r="B23" s="187"/>
      <c r="C23" s="208"/>
      <c r="D23" s="108" t="s">
        <v>682</v>
      </c>
      <c r="E23" s="102">
        <v>24</v>
      </c>
      <c r="F23" s="102">
        <v>20.583333333333332</v>
      </c>
      <c r="G23" s="102">
        <v>246</v>
      </c>
      <c r="H23" s="101">
        <v>2432012.59</v>
      </c>
      <c r="I23" s="101">
        <v>101333.85791666666</v>
      </c>
      <c r="J23" s="101">
        <v>118154.45781376518</v>
      </c>
      <c r="K23" s="102">
        <v>10.25</v>
      </c>
      <c r="L23" s="118">
        <v>9886.2300406504055</v>
      </c>
    </row>
    <row r="24" spans="1:12" x14ac:dyDescent="0.3">
      <c r="A24" s="211"/>
      <c r="B24" s="187"/>
      <c r="C24" s="208"/>
      <c r="D24" s="108" t="s">
        <v>709</v>
      </c>
      <c r="E24" s="102">
        <v>23</v>
      </c>
      <c r="F24" s="102">
        <v>21.333333333333332</v>
      </c>
      <c r="G24" s="102">
        <v>253.5</v>
      </c>
      <c r="H24" s="101">
        <v>2506159.3299999996</v>
      </c>
      <c r="I24" s="101">
        <v>108963.44913043476</v>
      </c>
      <c r="J24" s="101">
        <v>117476.21859374997</v>
      </c>
      <c r="K24" s="102">
        <v>11.021739130434783</v>
      </c>
      <c r="L24" s="118">
        <v>9886.2300986193277</v>
      </c>
    </row>
    <row r="25" spans="1:12" x14ac:dyDescent="0.3">
      <c r="A25" s="211"/>
      <c r="B25" s="187"/>
      <c r="C25" s="207" t="s">
        <v>246</v>
      </c>
      <c r="D25" s="108" t="s">
        <v>186</v>
      </c>
      <c r="E25" s="102">
        <v>2326</v>
      </c>
      <c r="F25" s="102">
        <v>2129.5833333333335</v>
      </c>
      <c r="G25" s="102">
        <v>25357</v>
      </c>
      <c r="H25" s="101">
        <v>90659969.790000021</v>
      </c>
      <c r="I25" s="101">
        <v>38976.771190885651</v>
      </c>
      <c r="J25" s="101">
        <v>42571.693894736854</v>
      </c>
      <c r="K25" s="102">
        <v>10.901547721410147</v>
      </c>
      <c r="L25" s="118">
        <v>3575.3428950585644</v>
      </c>
    </row>
    <row r="26" spans="1:12" x14ac:dyDescent="0.3">
      <c r="A26" s="211"/>
      <c r="B26" s="187"/>
      <c r="C26" s="208"/>
      <c r="D26" s="108" t="s">
        <v>187</v>
      </c>
      <c r="E26" s="102">
        <v>2304</v>
      </c>
      <c r="F26" s="102">
        <v>2090.1666666666665</v>
      </c>
      <c r="G26" s="102">
        <v>24887.5</v>
      </c>
      <c r="H26" s="101">
        <v>87392528.34999986</v>
      </c>
      <c r="I26" s="101">
        <v>37930.784874131881</v>
      </c>
      <c r="J26" s="101">
        <v>41811.272633761197</v>
      </c>
      <c r="K26" s="102">
        <v>10.801866319444445</v>
      </c>
      <c r="L26" s="118">
        <v>3511.5028970366593</v>
      </c>
    </row>
    <row r="27" spans="1:12" x14ac:dyDescent="0.3">
      <c r="A27" s="211"/>
      <c r="B27" s="187"/>
      <c r="C27" s="208"/>
      <c r="D27" s="108" t="s">
        <v>188</v>
      </c>
      <c r="E27" s="102">
        <v>2207</v>
      </c>
      <c r="F27" s="102">
        <v>2030.5833333333333</v>
      </c>
      <c r="G27" s="102">
        <v>24169</v>
      </c>
      <c r="H27" s="101">
        <v>88864890.840000063</v>
      </c>
      <c r="I27" s="101">
        <v>40265.016239238816</v>
      </c>
      <c r="J27" s="101">
        <v>43763.232653999294</v>
      </c>
      <c r="K27" s="102">
        <v>10.951064793837789</v>
      </c>
      <c r="L27" s="118">
        <v>3676.8128942033209</v>
      </c>
    </row>
    <row r="28" spans="1:12" x14ac:dyDescent="0.3">
      <c r="A28" s="211"/>
      <c r="B28" s="187"/>
      <c r="C28" s="208"/>
      <c r="D28" s="108" t="s">
        <v>189</v>
      </c>
      <c r="E28" s="102">
        <v>2112</v>
      </c>
      <c r="F28" s="102">
        <v>1930.5833333333333</v>
      </c>
      <c r="G28" s="102">
        <v>22960</v>
      </c>
      <c r="H28" s="101">
        <v>78780650.249999851</v>
      </c>
      <c r="I28" s="101">
        <v>37301.444247159023</v>
      </c>
      <c r="J28" s="101">
        <v>40806.656148832313</v>
      </c>
      <c r="K28" s="102">
        <v>10.871212121212121</v>
      </c>
      <c r="L28" s="118">
        <v>3431.2129899825718</v>
      </c>
    </row>
    <row r="29" spans="1:12" x14ac:dyDescent="0.3">
      <c r="A29" s="211"/>
      <c r="B29" s="187"/>
      <c r="C29" s="208"/>
      <c r="D29" s="108" t="s">
        <v>682</v>
      </c>
      <c r="E29" s="102">
        <v>2049</v>
      </c>
      <c r="F29" s="102">
        <v>1866</v>
      </c>
      <c r="G29" s="102">
        <v>22224.5</v>
      </c>
      <c r="H29" s="101">
        <v>78111692.900000021</v>
      </c>
      <c r="I29" s="101">
        <v>38121.860858955595</v>
      </c>
      <c r="J29" s="101">
        <v>41860.499946409444</v>
      </c>
      <c r="K29" s="102">
        <v>10.846510492923377</v>
      </c>
      <c r="L29" s="118">
        <v>3514.6659272424586</v>
      </c>
    </row>
    <row r="30" spans="1:12" x14ac:dyDescent="0.3">
      <c r="A30" s="211"/>
      <c r="B30" s="187"/>
      <c r="C30" s="208"/>
      <c r="D30" s="108" t="s">
        <v>709</v>
      </c>
      <c r="E30" s="102">
        <v>1986</v>
      </c>
      <c r="F30" s="102">
        <v>1817.5</v>
      </c>
      <c r="G30" s="102">
        <v>21605</v>
      </c>
      <c r="H30" s="101">
        <v>78541380.770000011</v>
      </c>
      <c r="I30" s="101">
        <v>39547.523046324277</v>
      </c>
      <c r="J30" s="101">
        <v>43213.964660247599</v>
      </c>
      <c r="K30" s="102">
        <v>10.87865055387714</v>
      </c>
      <c r="L30" s="118">
        <v>3635.3335232585055</v>
      </c>
    </row>
    <row r="31" spans="1:12" x14ac:dyDescent="0.3">
      <c r="A31" s="210" t="s">
        <v>292</v>
      </c>
      <c r="B31" s="206" t="s">
        <v>347</v>
      </c>
      <c r="C31" s="207" t="s">
        <v>245</v>
      </c>
      <c r="D31" s="108" t="s">
        <v>186</v>
      </c>
      <c r="E31" s="102">
        <v>6784</v>
      </c>
      <c r="F31" s="102">
        <v>6424.25</v>
      </c>
      <c r="G31" s="102">
        <v>2311198</v>
      </c>
      <c r="H31" s="101">
        <v>1243531902.129998</v>
      </c>
      <c r="I31" s="101">
        <v>183303.64123378508</v>
      </c>
      <c r="J31" s="101">
        <v>193568.41687823451</v>
      </c>
      <c r="K31" s="102">
        <v>340.68366745283021</v>
      </c>
      <c r="L31" s="118">
        <v>538.04645994414932</v>
      </c>
    </row>
    <row r="32" spans="1:12" x14ac:dyDescent="0.3">
      <c r="A32" s="211"/>
      <c r="B32" s="187"/>
      <c r="C32" s="208"/>
      <c r="D32" s="108" t="s">
        <v>187</v>
      </c>
      <c r="E32" s="102">
        <v>6684</v>
      </c>
      <c r="F32" s="102">
        <v>6335.583333333333</v>
      </c>
      <c r="G32" s="102">
        <v>2283101</v>
      </c>
      <c r="H32" s="101">
        <v>1321139224.6599946</v>
      </c>
      <c r="I32" s="101">
        <v>197656.97556253659</v>
      </c>
      <c r="J32" s="101">
        <v>208526.84830283892</v>
      </c>
      <c r="K32" s="102">
        <v>341.57704967085579</v>
      </c>
      <c r="L32" s="118">
        <v>578.65999999999758</v>
      </c>
    </row>
    <row r="33" spans="1:12" x14ac:dyDescent="0.3">
      <c r="A33" s="211"/>
      <c r="B33" s="187"/>
      <c r="C33" s="208"/>
      <c r="D33" s="108" t="s">
        <v>188</v>
      </c>
      <c r="E33" s="102">
        <v>6568</v>
      </c>
      <c r="F33" s="102">
        <v>6178.583333333333</v>
      </c>
      <c r="G33" s="102">
        <v>2226977</v>
      </c>
      <c r="H33" s="101">
        <v>1288662510.8199434</v>
      </c>
      <c r="I33" s="101">
        <v>196203.18374237872</v>
      </c>
      <c r="J33" s="101">
        <v>208569.25306285586</v>
      </c>
      <c r="K33" s="102">
        <v>339.06470767356882</v>
      </c>
      <c r="L33" s="118">
        <v>578.65999999997462</v>
      </c>
    </row>
    <row r="34" spans="1:12" x14ac:dyDescent="0.3">
      <c r="A34" s="211"/>
      <c r="B34" s="187"/>
      <c r="C34" s="208"/>
      <c r="D34" s="108" t="s">
        <v>189</v>
      </c>
      <c r="E34" s="102">
        <v>6338</v>
      </c>
      <c r="F34" s="102">
        <v>6060.083333333333</v>
      </c>
      <c r="G34" s="102">
        <v>2197186</v>
      </c>
      <c r="H34" s="101">
        <v>1271423650.7599447</v>
      </c>
      <c r="I34" s="101">
        <v>200603.28980119037</v>
      </c>
      <c r="J34" s="101">
        <v>209802.99788395836</v>
      </c>
      <c r="K34" s="102">
        <v>346.66866519406756</v>
      </c>
      <c r="L34" s="118">
        <v>578.65999999997484</v>
      </c>
    </row>
    <row r="35" spans="1:12" x14ac:dyDescent="0.3">
      <c r="A35" s="211"/>
      <c r="B35" s="187"/>
      <c r="C35" s="208"/>
      <c r="D35" s="108" t="s">
        <v>682</v>
      </c>
      <c r="E35" s="102">
        <v>6020</v>
      </c>
      <c r="F35" s="102">
        <v>5786.166666666667</v>
      </c>
      <c r="G35" s="102">
        <v>2093151</v>
      </c>
      <c r="H35" s="101">
        <v>1211222757.659945</v>
      </c>
      <c r="I35" s="101">
        <v>201199.79363122009</v>
      </c>
      <c r="J35" s="101">
        <v>209330.77587232969</v>
      </c>
      <c r="K35" s="102">
        <v>347.69950166112955</v>
      </c>
      <c r="L35" s="118">
        <v>578.65999999997371</v>
      </c>
    </row>
    <row r="36" spans="1:12" x14ac:dyDescent="0.3">
      <c r="A36" s="211"/>
      <c r="B36" s="187"/>
      <c r="C36" s="208"/>
      <c r="D36" s="108" t="s">
        <v>709</v>
      </c>
      <c r="E36" s="102">
        <v>5731</v>
      </c>
      <c r="F36" s="102">
        <v>5518.5</v>
      </c>
      <c r="G36" s="102">
        <v>1994745</v>
      </c>
      <c r="H36" s="101">
        <v>1154279141.6999302</v>
      </c>
      <c r="I36" s="101">
        <v>201409.72634792011</v>
      </c>
      <c r="J36" s="101">
        <v>209165.37858112354</v>
      </c>
      <c r="K36" s="102">
        <v>348.06229279357876</v>
      </c>
      <c r="L36" s="118">
        <v>578.65999999996495</v>
      </c>
    </row>
    <row r="37" spans="1:12" x14ac:dyDescent="0.3">
      <c r="A37" s="211"/>
      <c r="B37" s="187"/>
      <c r="C37" s="207" t="s">
        <v>246</v>
      </c>
      <c r="D37" s="108" t="s">
        <v>186</v>
      </c>
      <c r="E37" s="102">
        <v>22972</v>
      </c>
      <c r="F37" s="102">
        <v>21558.666666666668</v>
      </c>
      <c r="G37" s="102">
        <v>7798319</v>
      </c>
      <c r="H37" s="101">
        <v>2283567316.5100069</v>
      </c>
      <c r="I37" s="101">
        <v>99406.552172645257</v>
      </c>
      <c r="J37" s="101">
        <v>105923.40202749119</v>
      </c>
      <c r="K37" s="102">
        <v>339.47061640257704</v>
      </c>
      <c r="L37" s="118">
        <v>292.82814879847911</v>
      </c>
    </row>
    <row r="38" spans="1:12" x14ac:dyDescent="0.3">
      <c r="A38" s="211"/>
      <c r="B38" s="187"/>
      <c r="C38" s="208"/>
      <c r="D38" s="108" t="s">
        <v>187</v>
      </c>
      <c r="E38" s="102">
        <v>23316</v>
      </c>
      <c r="F38" s="102">
        <v>22109.25</v>
      </c>
      <c r="G38" s="102">
        <v>7999029</v>
      </c>
      <c r="H38" s="101">
        <v>2416791001.3900027</v>
      </c>
      <c r="I38" s="101">
        <v>103653.75713630137</v>
      </c>
      <c r="J38" s="101">
        <v>109311.30641654524</v>
      </c>
      <c r="K38" s="102">
        <v>343.07038085434897</v>
      </c>
      <c r="L38" s="118">
        <v>302.13554687575237</v>
      </c>
    </row>
    <row r="39" spans="1:12" x14ac:dyDescent="0.3">
      <c r="A39" s="211"/>
      <c r="B39" s="187"/>
      <c r="C39" s="208"/>
      <c r="D39" s="108" t="s">
        <v>188</v>
      </c>
      <c r="E39" s="102">
        <v>23501</v>
      </c>
      <c r="F39" s="102">
        <v>22319.083333333332</v>
      </c>
      <c r="G39" s="102">
        <v>8079676</v>
      </c>
      <c r="H39" s="101">
        <v>2580933196.3299303</v>
      </c>
      <c r="I39" s="101">
        <v>109822.27123654015</v>
      </c>
      <c r="J39" s="101">
        <v>115637.95689025149</v>
      </c>
      <c r="K39" s="102">
        <v>343.80137015446149</v>
      </c>
      <c r="L39" s="118">
        <v>319.43523432498165</v>
      </c>
    </row>
    <row r="40" spans="1:12" x14ac:dyDescent="0.3">
      <c r="A40" s="211"/>
      <c r="B40" s="187"/>
      <c r="C40" s="208"/>
      <c r="D40" s="108" t="s">
        <v>189</v>
      </c>
      <c r="E40" s="102">
        <v>23541</v>
      </c>
      <c r="F40" s="102">
        <v>22567.666666666668</v>
      </c>
      <c r="G40" s="102">
        <v>8218451</v>
      </c>
      <c r="H40" s="101">
        <v>2769765859.7799921</v>
      </c>
      <c r="I40" s="101">
        <v>117657.10291746282</v>
      </c>
      <c r="J40" s="101">
        <v>122731.6009532809</v>
      </c>
      <c r="K40" s="102">
        <v>349.11222972685954</v>
      </c>
      <c r="L40" s="118">
        <v>337.01799277990369</v>
      </c>
    </row>
    <row r="41" spans="1:12" x14ac:dyDescent="0.3">
      <c r="A41" s="211"/>
      <c r="B41" s="187"/>
      <c r="C41" s="208"/>
      <c r="D41" s="108" t="s">
        <v>682</v>
      </c>
      <c r="E41" s="102">
        <v>23529</v>
      </c>
      <c r="F41" s="102">
        <v>22401.666666666668</v>
      </c>
      <c r="G41" s="102">
        <v>8130267</v>
      </c>
      <c r="H41" s="101">
        <v>2840465485.2899885</v>
      </c>
      <c r="I41" s="101">
        <v>120721.89575800028</v>
      </c>
      <c r="J41" s="101">
        <v>126797.06057391511</v>
      </c>
      <c r="K41" s="102">
        <v>345.54239449190362</v>
      </c>
      <c r="L41" s="118">
        <v>349.36927474706408</v>
      </c>
    </row>
    <row r="42" spans="1:12" x14ac:dyDescent="0.3">
      <c r="A42" s="211"/>
      <c r="B42" s="187"/>
      <c r="C42" s="208"/>
      <c r="D42" s="108" t="s">
        <v>709</v>
      </c>
      <c r="E42" s="102">
        <v>23345</v>
      </c>
      <c r="F42" s="102">
        <v>22425.5</v>
      </c>
      <c r="G42" s="102">
        <v>8144958</v>
      </c>
      <c r="H42" s="101">
        <v>2956304119.5200505</v>
      </c>
      <c r="I42" s="101">
        <v>126635.43026429859</v>
      </c>
      <c r="J42" s="101">
        <v>131827.79066330966</v>
      </c>
      <c r="K42" s="102">
        <v>348.89518098093811</v>
      </c>
      <c r="L42" s="118">
        <v>362.96124786893319</v>
      </c>
    </row>
    <row r="43" spans="1:12" x14ac:dyDescent="0.3">
      <c r="A43" s="210" t="s">
        <v>293</v>
      </c>
      <c r="B43" s="206" t="s">
        <v>347</v>
      </c>
      <c r="C43" s="207" t="s">
        <v>245</v>
      </c>
      <c r="D43" s="108" t="s">
        <v>186</v>
      </c>
      <c r="E43" s="102">
        <v>1342</v>
      </c>
      <c r="F43" s="102">
        <v>1246.5833333333333</v>
      </c>
      <c r="G43" s="102">
        <v>437975</v>
      </c>
      <c r="H43" s="101">
        <v>42612509.499999955</v>
      </c>
      <c r="I43" s="101">
        <v>31752.987704918</v>
      </c>
      <c r="J43" s="101">
        <v>34183.44234240253</v>
      </c>
      <c r="K43" s="102">
        <v>326.35991058122204</v>
      </c>
      <c r="L43" s="118">
        <v>97.294387807523165</v>
      </c>
    </row>
    <row r="44" spans="1:12" x14ac:dyDescent="0.3">
      <c r="A44" s="211"/>
      <c r="B44" s="187"/>
      <c r="C44" s="208"/>
      <c r="D44" s="108" t="s">
        <v>187</v>
      </c>
      <c r="E44" s="102">
        <v>1214</v>
      </c>
      <c r="F44" s="102">
        <v>1136.1666666666667</v>
      </c>
      <c r="G44" s="102">
        <v>399376</v>
      </c>
      <c r="H44" s="101">
        <v>39402436.159999579</v>
      </c>
      <c r="I44" s="101">
        <v>32456.701943986474</v>
      </c>
      <c r="J44" s="101">
        <v>34680.155047674562</v>
      </c>
      <c r="K44" s="102">
        <v>328.97528830313013</v>
      </c>
      <c r="L44" s="118">
        <v>98.659999999998945</v>
      </c>
    </row>
    <row r="45" spans="1:12" x14ac:dyDescent="0.3">
      <c r="A45" s="211"/>
      <c r="B45" s="187"/>
      <c r="C45" s="208"/>
      <c r="D45" s="108" t="s">
        <v>188</v>
      </c>
      <c r="E45" s="102">
        <v>1108</v>
      </c>
      <c r="F45" s="102">
        <v>1033.4166666666667</v>
      </c>
      <c r="G45" s="102">
        <v>363963</v>
      </c>
      <c r="H45" s="101">
        <v>35908589.579999618</v>
      </c>
      <c r="I45" s="101">
        <v>32408.47435018016</v>
      </c>
      <c r="J45" s="101">
        <v>34747.445767276462</v>
      </c>
      <c r="K45" s="102">
        <v>328.48646209386283</v>
      </c>
      <c r="L45" s="118">
        <v>98.659999999998945</v>
      </c>
    </row>
    <row r="46" spans="1:12" x14ac:dyDescent="0.3">
      <c r="A46" s="211"/>
      <c r="B46" s="187"/>
      <c r="C46" s="208"/>
      <c r="D46" s="108" t="s">
        <v>189</v>
      </c>
      <c r="E46" s="102">
        <v>1026</v>
      </c>
      <c r="F46" s="102">
        <v>965.5</v>
      </c>
      <c r="G46" s="102">
        <v>343117</v>
      </c>
      <c r="H46" s="101">
        <v>33851923.219999626</v>
      </c>
      <c r="I46" s="101">
        <v>32994.077212475269</v>
      </c>
      <c r="J46" s="101">
        <v>35061.546576902772</v>
      </c>
      <c r="K46" s="102">
        <v>334.42202729044834</v>
      </c>
      <c r="L46" s="118">
        <v>98.659999999998917</v>
      </c>
    </row>
    <row r="47" spans="1:12" x14ac:dyDescent="0.3">
      <c r="A47" s="211"/>
      <c r="B47" s="187"/>
      <c r="C47" s="208"/>
      <c r="D47" s="108" t="s">
        <v>682</v>
      </c>
      <c r="E47" s="102">
        <v>934</v>
      </c>
      <c r="F47" s="102">
        <v>868.75</v>
      </c>
      <c r="G47" s="102">
        <v>310307</v>
      </c>
      <c r="H47" s="101">
        <v>30614888.61999971</v>
      </c>
      <c r="I47" s="101">
        <v>32778.253340470779</v>
      </c>
      <c r="J47" s="101">
        <v>35240.159562589593</v>
      </c>
      <c r="K47" s="102">
        <v>332.23447537473231</v>
      </c>
      <c r="L47" s="118">
        <v>98.659999999999073</v>
      </c>
    </row>
    <row r="48" spans="1:12" x14ac:dyDescent="0.3">
      <c r="A48" s="211"/>
      <c r="B48" s="187"/>
      <c r="C48" s="208"/>
      <c r="D48" s="108" t="s">
        <v>709</v>
      </c>
      <c r="E48" s="102">
        <v>844</v>
      </c>
      <c r="F48" s="102">
        <v>784.08333333333337</v>
      </c>
      <c r="G48" s="102">
        <v>278220</v>
      </c>
      <c r="H48" s="101">
        <v>27449185.199999824</v>
      </c>
      <c r="I48" s="101">
        <v>32522.731279620646</v>
      </c>
      <c r="J48" s="101">
        <v>35007.99472845126</v>
      </c>
      <c r="K48" s="102">
        <v>329.64454976303318</v>
      </c>
      <c r="L48" s="118">
        <v>98.659999999999371</v>
      </c>
    </row>
    <row r="49" spans="1:12" x14ac:dyDescent="0.3">
      <c r="A49" s="211"/>
      <c r="B49" s="187"/>
      <c r="C49" s="207" t="s">
        <v>246</v>
      </c>
      <c r="D49" s="108" t="s">
        <v>186</v>
      </c>
      <c r="E49" s="102">
        <v>519</v>
      </c>
      <c r="F49" s="102">
        <v>481</v>
      </c>
      <c r="G49" s="102">
        <v>171853</v>
      </c>
      <c r="H49" s="101">
        <v>15126564.899999993</v>
      </c>
      <c r="I49" s="101">
        <v>29145.597109826576</v>
      </c>
      <c r="J49" s="101">
        <v>31448.159875259858</v>
      </c>
      <c r="K49" s="102">
        <v>331.12331406551061</v>
      </c>
      <c r="L49" s="118">
        <v>88.020371480276708</v>
      </c>
    </row>
    <row r="50" spans="1:12" x14ac:dyDescent="0.3">
      <c r="A50" s="211"/>
      <c r="B50" s="187"/>
      <c r="C50" s="208"/>
      <c r="D50" s="108" t="s">
        <v>187</v>
      </c>
      <c r="E50" s="102">
        <v>496</v>
      </c>
      <c r="F50" s="102">
        <v>470.5</v>
      </c>
      <c r="G50" s="102">
        <v>167798</v>
      </c>
      <c r="H50" s="101">
        <v>14947109.750000007</v>
      </c>
      <c r="I50" s="101">
        <v>30135.301915322594</v>
      </c>
      <c r="J50" s="101">
        <v>31768.564824654637</v>
      </c>
      <c r="K50" s="102">
        <v>338.30241935483872</v>
      </c>
      <c r="L50" s="118">
        <v>89.077997055984028</v>
      </c>
    </row>
    <row r="51" spans="1:12" x14ac:dyDescent="0.3">
      <c r="A51" s="211"/>
      <c r="B51" s="187"/>
      <c r="C51" s="208"/>
      <c r="D51" s="108" t="s">
        <v>188</v>
      </c>
      <c r="E51" s="102">
        <v>494</v>
      </c>
      <c r="F51" s="102">
        <v>460.91666666666669</v>
      </c>
      <c r="G51" s="102">
        <v>164131</v>
      </c>
      <c r="H51" s="101">
        <v>14836497.740000017</v>
      </c>
      <c r="I51" s="101">
        <v>30033.396234817847</v>
      </c>
      <c r="J51" s="101">
        <v>32189.11098897129</v>
      </c>
      <c r="K51" s="102">
        <v>332.24898785425103</v>
      </c>
      <c r="L51" s="118">
        <v>90.394244475449597</v>
      </c>
    </row>
    <row r="52" spans="1:12" x14ac:dyDescent="0.3">
      <c r="A52" s="211"/>
      <c r="B52" s="187"/>
      <c r="C52" s="208"/>
      <c r="D52" s="108" t="s">
        <v>189</v>
      </c>
      <c r="E52" s="102">
        <v>455</v>
      </c>
      <c r="F52" s="102">
        <v>419.66666666666669</v>
      </c>
      <c r="G52" s="102">
        <v>150733</v>
      </c>
      <c r="H52" s="101">
        <v>13745262.360000007</v>
      </c>
      <c r="I52" s="101">
        <v>30209.367824175839</v>
      </c>
      <c r="J52" s="101">
        <v>32752.809436060379</v>
      </c>
      <c r="K52" s="102">
        <v>331.28131868131868</v>
      </c>
      <c r="L52" s="118">
        <v>91.189469857297382</v>
      </c>
    </row>
    <row r="53" spans="1:12" x14ac:dyDescent="0.3">
      <c r="A53" s="211"/>
      <c r="B53" s="187"/>
      <c r="C53" s="208"/>
      <c r="D53" s="108" t="s">
        <v>682</v>
      </c>
      <c r="E53" s="102">
        <v>406</v>
      </c>
      <c r="F53" s="102">
        <v>388.58333333333331</v>
      </c>
      <c r="G53" s="102">
        <v>140175</v>
      </c>
      <c r="H53" s="101">
        <v>13013050.419999994</v>
      </c>
      <c r="I53" s="101">
        <v>32051.848325123137</v>
      </c>
      <c r="J53" s="101">
        <v>33488.441998713257</v>
      </c>
      <c r="K53" s="102">
        <v>345.25862068965517</v>
      </c>
      <c r="L53" s="118">
        <v>92.834317246299221</v>
      </c>
    </row>
    <row r="54" spans="1:12" x14ac:dyDescent="0.3">
      <c r="A54" s="211"/>
      <c r="B54" s="187"/>
      <c r="C54" s="208"/>
      <c r="D54" s="108" t="s">
        <v>709</v>
      </c>
      <c r="E54" s="102">
        <v>382</v>
      </c>
      <c r="F54" s="102">
        <v>364.25</v>
      </c>
      <c r="G54" s="102">
        <v>130565</v>
      </c>
      <c r="H54" s="101">
        <v>12442242.720000001</v>
      </c>
      <c r="I54" s="101">
        <v>32571.31602094241</v>
      </c>
      <c r="J54" s="101">
        <v>34158.524969114624</v>
      </c>
      <c r="K54" s="102">
        <v>341.79319371727746</v>
      </c>
      <c r="L54" s="118">
        <v>95.295390954696899</v>
      </c>
    </row>
    <row r="56" spans="1:12" x14ac:dyDescent="0.3">
      <c r="A56" t="s">
        <v>348</v>
      </c>
    </row>
  </sheetData>
  <sheetProtection algorithmName="SHA-512" hashValue="CVwvkTLr4Upa8xRl90fuCQcuG6UXmtBQ2kP6MOb9AoT5wjVGXa8+USL65VO3eQ+fEAf72VvPGHaeZn/LPZygdQ==" saltValue="3UZ8MO763A0vFVAt8wHbxQ==" spinCount="100000" sheet="1" objects="1" scenarios="1"/>
  <mergeCells count="20">
    <mergeCell ref="C13:C18"/>
    <mergeCell ref="A7:A18"/>
    <mergeCell ref="B7:B18"/>
    <mergeCell ref="C7:C12"/>
    <mergeCell ref="A1:L1"/>
    <mergeCell ref="A2:L2"/>
    <mergeCell ref="A3:L3"/>
    <mergeCell ref="A4:L4"/>
    <mergeCell ref="A43:A54"/>
    <mergeCell ref="B43:B54"/>
    <mergeCell ref="C43:C48"/>
    <mergeCell ref="C49:C54"/>
    <mergeCell ref="A19:A30"/>
    <mergeCell ref="B19:B30"/>
    <mergeCell ref="C19:C24"/>
    <mergeCell ref="C25:C30"/>
    <mergeCell ref="A31:A42"/>
    <mergeCell ref="B31:B42"/>
    <mergeCell ref="C31:C36"/>
    <mergeCell ref="C37:C42"/>
  </mergeCells>
  <printOptions horizontalCentered="1"/>
  <pageMargins left="0.25" right="0.25" top="0.75" bottom="0.75" header="0.3" footer="0.3"/>
  <pageSetup scale="77" orientation="portrait" r:id="rId1"/>
  <headerFooter>
    <oddFoote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BE70A-E37A-4C3E-A85C-5132CBAD5366}">
  <sheetPr>
    <pageSetUpPr fitToPage="1"/>
  </sheetPr>
  <dimension ref="A1:K46"/>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s>
  <sheetData>
    <row r="1" spans="1:11" ht="22.8" x14ac:dyDescent="0.4">
      <c r="A1" s="162" t="s">
        <v>395</v>
      </c>
      <c r="B1" s="162"/>
      <c r="C1" s="162"/>
      <c r="D1" s="162"/>
      <c r="E1" s="162"/>
      <c r="F1" s="162"/>
      <c r="G1" s="162"/>
      <c r="H1" s="162"/>
      <c r="I1" s="162"/>
      <c r="J1" s="162"/>
      <c r="K1" s="162"/>
    </row>
    <row r="2" spans="1:11" ht="22.8" x14ac:dyDescent="0.4">
      <c r="A2" s="162" t="s">
        <v>369</v>
      </c>
      <c r="B2" s="162"/>
      <c r="C2" s="162"/>
      <c r="D2" s="162"/>
      <c r="E2" s="162"/>
      <c r="F2" s="162"/>
      <c r="G2" s="162"/>
      <c r="H2" s="162"/>
      <c r="I2" s="162"/>
      <c r="J2" s="162"/>
      <c r="K2" s="162"/>
    </row>
    <row r="3" spans="1:11" ht="22.8" x14ac:dyDescent="0.4">
      <c r="A3" s="162" t="s">
        <v>350</v>
      </c>
      <c r="B3" s="162"/>
      <c r="C3" s="162"/>
      <c r="D3" s="162"/>
      <c r="E3" s="162"/>
      <c r="F3" s="162"/>
      <c r="G3" s="162"/>
      <c r="H3" s="162"/>
      <c r="I3" s="162"/>
      <c r="J3" s="162"/>
      <c r="K3" s="162"/>
    </row>
    <row r="4" spans="1:11" ht="22.8" x14ac:dyDescent="0.4">
      <c r="A4" s="162" t="s">
        <v>713</v>
      </c>
      <c r="B4" s="162"/>
      <c r="C4" s="162"/>
      <c r="D4" s="162"/>
      <c r="E4" s="162"/>
      <c r="F4" s="162"/>
      <c r="G4" s="162"/>
      <c r="H4" s="162"/>
      <c r="I4" s="162"/>
      <c r="J4" s="162"/>
      <c r="K4" s="162"/>
    </row>
    <row r="5" spans="1:11" ht="22.8" x14ac:dyDescent="0.4">
      <c r="A5" s="34"/>
      <c r="B5" s="34"/>
      <c r="C5" s="34"/>
      <c r="D5" s="34"/>
      <c r="E5" s="34"/>
      <c r="F5" s="34"/>
      <c r="G5" s="34"/>
      <c r="H5" s="34"/>
      <c r="I5" s="34"/>
      <c r="J5" s="34"/>
      <c r="K5" s="34"/>
    </row>
    <row r="6" spans="1:11" s="86" customFormat="1" ht="48.6" x14ac:dyDescent="0.3">
      <c r="A6" s="114" t="s">
        <v>286</v>
      </c>
      <c r="B6" s="115" t="s">
        <v>244</v>
      </c>
      <c r="C6" s="114" t="s">
        <v>351</v>
      </c>
      <c r="D6" s="115" t="s">
        <v>201</v>
      </c>
      <c r="E6" s="115" t="s">
        <v>1116</v>
      </c>
      <c r="F6" s="115" t="s">
        <v>1117</v>
      </c>
      <c r="G6" s="115" t="s">
        <v>719</v>
      </c>
      <c r="H6" s="115" t="s">
        <v>352</v>
      </c>
      <c r="I6" s="115" t="s">
        <v>1118</v>
      </c>
      <c r="J6" s="115" t="s">
        <v>184</v>
      </c>
      <c r="K6" s="115" t="s">
        <v>353</v>
      </c>
    </row>
    <row r="7" spans="1:11" x14ac:dyDescent="0.3">
      <c r="A7" s="210" t="s">
        <v>290</v>
      </c>
      <c r="B7" s="207" t="s">
        <v>245</v>
      </c>
      <c r="C7" s="103" t="s">
        <v>1122</v>
      </c>
      <c r="D7" s="126">
        <v>85</v>
      </c>
      <c r="E7" s="102">
        <v>835</v>
      </c>
      <c r="F7" s="102">
        <v>20095</v>
      </c>
      <c r="G7" s="101">
        <v>20767173.619999994</v>
      </c>
      <c r="H7" s="102">
        <v>9.8235294117647065</v>
      </c>
      <c r="I7" s="102">
        <v>236.41176470588235</v>
      </c>
      <c r="J7" s="101">
        <v>244319.68964705875</v>
      </c>
      <c r="K7" s="101">
        <v>1033.4497944762375</v>
      </c>
    </row>
    <row r="8" spans="1:11" x14ac:dyDescent="0.3">
      <c r="A8" s="211"/>
      <c r="B8" s="208"/>
      <c r="C8" s="100" t="s">
        <v>605</v>
      </c>
      <c r="D8" s="132">
        <v>85</v>
      </c>
      <c r="E8" s="99">
        <v>835</v>
      </c>
      <c r="F8" s="99">
        <v>20095</v>
      </c>
      <c r="G8" s="98">
        <v>20767173.61999999</v>
      </c>
      <c r="H8" s="99">
        <v>9.8235294117647065</v>
      </c>
      <c r="I8" s="99">
        <v>236.41176470588235</v>
      </c>
      <c r="J8" s="98">
        <v>244319.68964705869</v>
      </c>
      <c r="K8" s="98">
        <v>1033.4497944762375</v>
      </c>
    </row>
    <row r="9" spans="1:11" x14ac:dyDescent="0.3">
      <c r="A9" s="211"/>
      <c r="B9" s="207" t="s">
        <v>246</v>
      </c>
      <c r="C9" s="103" t="s">
        <v>1121</v>
      </c>
      <c r="D9" s="126">
        <v>3485</v>
      </c>
      <c r="E9" s="102">
        <v>502059</v>
      </c>
      <c r="F9" s="102">
        <v>1160329</v>
      </c>
      <c r="G9" s="101">
        <v>624820810.09000087</v>
      </c>
      <c r="H9" s="102">
        <v>144.06284074605452</v>
      </c>
      <c r="I9" s="102">
        <v>332.94949784791964</v>
      </c>
      <c r="J9" s="101">
        <v>179288.61121664301</v>
      </c>
      <c r="K9" s="101">
        <v>538.4859036445705</v>
      </c>
    </row>
    <row r="10" spans="1:11" x14ac:dyDescent="0.3">
      <c r="A10" s="211"/>
      <c r="B10" s="208"/>
      <c r="C10" s="103" t="s">
        <v>372</v>
      </c>
      <c r="D10" s="126">
        <v>58</v>
      </c>
      <c r="E10" s="102">
        <v>6785</v>
      </c>
      <c r="F10" s="102">
        <v>11705</v>
      </c>
      <c r="G10" s="101">
        <v>6989791.7100000028</v>
      </c>
      <c r="H10" s="102">
        <v>116.98275862068965</v>
      </c>
      <c r="I10" s="102">
        <v>201.81034482758622</v>
      </c>
      <c r="J10" s="101">
        <v>120513.65017241384</v>
      </c>
      <c r="K10" s="101">
        <v>597.16289705254189</v>
      </c>
    </row>
    <row r="11" spans="1:11" x14ac:dyDescent="0.3">
      <c r="A11" s="211"/>
      <c r="B11" s="208"/>
      <c r="C11" s="100" t="s">
        <v>605</v>
      </c>
      <c r="D11" s="132">
        <v>3532</v>
      </c>
      <c r="E11" s="99">
        <v>508844</v>
      </c>
      <c r="F11" s="99">
        <v>1172034</v>
      </c>
      <c r="G11" s="98">
        <v>631810601.80000138</v>
      </c>
      <c r="H11" s="99">
        <v>144.06681766704418</v>
      </c>
      <c r="I11" s="99">
        <v>331.83295583238959</v>
      </c>
      <c r="J11" s="98">
        <v>178881.823839185</v>
      </c>
      <c r="K11" s="98">
        <v>539.0719055931836</v>
      </c>
    </row>
    <row r="12" spans="1:11" x14ac:dyDescent="0.3">
      <c r="A12" s="211"/>
      <c r="B12" s="185" t="s">
        <v>605</v>
      </c>
      <c r="C12" s="182"/>
      <c r="D12" s="132">
        <v>3615</v>
      </c>
      <c r="E12" s="99">
        <v>509679</v>
      </c>
      <c r="F12" s="99">
        <v>1192129</v>
      </c>
      <c r="G12" s="98">
        <v>652577775.42000079</v>
      </c>
      <c r="H12" s="99">
        <v>140.99004149377592</v>
      </c>
      <c r="I12" s="99">
        <v>329.77289073305673</v>
      </c>
      <c r="J12" s="98">
        <v>180519.43995020768</v>
      </c>
      <c r="K12" s="98">
        <v>547.40533568095464</v>
      </c>
    </row>
    <row r="13" spans="1:11" x14ac:dyDescent="0.3">
      <c r="A13" s="210" t="s">
        <v>291</v>
      </c>
      <c r="B13" s="207" t="s">
        <v>245</v>
      </c>
      <c r="C13" s="103" t="s">
        <v>373</v>
      </c>
      <c r="D13" s="126">
        <v>23</v>
      </c>
      <c r="E13" s="102">
        <v>251</v>
      </c>
      <c r="F13" s="102">
        <v>251</v>
      </c>
      <c r="G13" s="101">
        <v>2481443.7299999995</v>
      </c>
      <c r="H13" s="102">
        <v>10.913043478260869</v>
      </c>
      <c r="I13" s="102">
        <v>10.913043478260869</v>
      </c>
      <c r="J13" s="101">
        <v>107888.85782608694</v>
      </c>
      <c r="K13" s="101">
        <v>9886.2299999999977</v>
      </c>
    </row>
    <row r="14" spans="1:11" x14ac:dyDescent="0.3">
      <c r="A14" s="211"/>
      <c r="B14" s="208"/>
      <c r="C14" s="103" t="s">
        <v>374</v>
      </c>
      <c r="D14" s="126" t="s">
        <v>267</v>
      </c>
      <c r="E14" s="102">
        <v>5</v>
      </c>
      <c r="F14" s="102">
        <v>5</v>
      </c>
      <c r="G14" s="101">
        <v>24715.599999999999</v>
      </c>
      <c r="H14" s="102"/>
      <c r="I14" s="102"/>
      <c r="J14" s="101"/>
      <c r="K14" s="101">
        <v>4943.12</v>
      </c>
    </row>
    <row r="15" spans="1:11" x14ac:dyDescent="0.3">
      <c r="A15" s="211"/>
      <c r="B15" s="208"/>
      <c r="C15" s="100" t="s">
        <v>605</v>
      </c>
      <c r="D15" s="132">
        <v>23</v>
      </c>
      <c r="E15" s="99">
        <v>256</v>
      </c>
      <c r="F15" s="99">
        <v>256</v>
      </c>
      <c r="G15" s="98">
        <v>2506159.33</v>
      </c>
      <c r="H15" s="99">
        <v>11.130434782608695</v>
      </c>
      <c r="I15" s="99">
        <v>11.021739130434783</v>
      </c>
      <c r="J15" s="98">
        <v>108963.44913043479</v>
      </c>
      <c r="K15" s="98">
        <v>9789.6848828125003</v>
      </c>
    </row>
    <row r="16" spans="1:11" x14ac:dyDescent="0.3">
      <c r="A16" s="211"/>
      <c r="B16" s="207" t="s">
        <v>246</v>
      </c>
      <c r="C16" s="103" t="s">
        <v>375</v>
      </c>
      <c r="D16" s="126">
        <v>1978</v>
      </c>
      <c r="E16" s="102">
        <v>21394</v>
      </c>
      <c r="F16" s="102">
        <v>21394</v>
      </c>
      <c r="G16" s="101">
        <v>77875297.539999977</v>
      </c>
      <c r="H16" s="102">
        <v>10.8159757330637</v>
      </c>
      <c r="I16" s="102">
        <v>10.8159757330637</v>
      </c>
      <c r="J16" s="101">
        <v>39370.726764408479</v>
      </c>
      <c r="K16" s="101">
        <v>3640.0531709825173</v>
      </c>
    </row>
    <row r="17" spans="1:11" x14ac:dyDescent="0.3">
      <c r="A17" s="211"/>
      <c r="B17" s="208"/>
      <c r="C17" s="103" t="s">
        <v>376</v>
      </c>
      <c r="D17" s="126">
        <v>162</v>
      </c>
      <c r="E17" s="102">
        <v>211</v>
      </c>
      <c r="F17" s="102">
        <v>211</v>
      </c>
      <c r="G17" s="101">
        <v>328809.59000000003</v>
      </c>
      <c r="H17" s="102">
        <v>1.3024691358024691</v>
      </c>
      <c r="I17" s="102">
        <v>0.65123456790123457</v>
      </c>
      <c r="J17" s="101">
        <v>2029.6888271604939</v>
      </c>
      <c r="K17" s="101">
        <v>1558.3392890995262</v>
      </c>
    </row>
    <row r="18" spans="1:11" x14ac:dyDescent="0.3">
      <c r="A18" s="211"/>
      <c r="B18" s="208"/>
      <c r="C18" s="103" t="s">
        <v>377</v>
      </c>
      <c r="D18" s="126">
        <v>149</v>
      </c>
      <c r="E18" s="102">
        <v>201</v>
      </c>
      <c r="F18" s="102">
        <v>201</v>
      </c>
      <c r="G18" s="101">
        <v>318122.43999999994</v>
      </c>
      <c r="H18" s="102">
        <v>1.348993288590604</v>
      </c>
      <c r="I18" s="102">
        <v>0.67449664429530198</v>
      </c>
      <c r="J18" s="101">
        <v>2135.0499328859055</v>
      </c>
      <c r="K18" s="101">
        <v>1582.6987064676614</v>
      </c>
    </row>
    <row r="19" spans="1:11" x14ac:dyDescent="0.3">
      <c r="A19" s="211"/>
      <c r="B19" s="208"/>
      <c r="C19" s="103" t="s">
        <v>691</v>
      </c>
      <c r="D19" s="126" t="s">
        <v>267</v>
      </c>
      <c r="E19" s="102">
        <v>5</v>
      </c>
      <c r="F19" s="102">
        <v>5</v>
      </c>
      <c r="G19" s="101">
        <v>19151.199999999997</v>
      </c>
      <c r="H19" s="102"/>
      <c r="I19" s="102"/>
      <c r="J19" s="101"/>
      <c r="K19" s="101">
        <v>3830.2399999999993</v>
      </c>
    </row>
    <row r="20" spans="1:11" x14ac:dyDescent="0.3">
      <c r="A20" s="211"/>
      <c r="B20" s="208"/>
      <c r="C20" s="100" t="s">
        <v>605</v>
      </c>
      <c r="D20" s="132">
        <v>1986</v>
      </c>
      <c r="E20" s="99">
        <v>21811</v>
      </c>
      <c r="F20" s="99">
        <v>21811</v>
      </c>
      <c r="G20" s="98">
        <v>78541380.77000007</v>
      </c>
      <c r="H20" s="99">
        <v>10.982376636455186</v>
      </c>
      <c r="I20" s="99">
        <v>10.87865055387714</v>
      </c>
      <c r="J20" s="98">
        <v>39547.523046324306</v>
      </c>
      <c r="K20" s="98">
        <v>3600.9986140021124</v>
      </c>
    </row>
    <row r="21" spans="1:11" x14ac:dyDescent="0.3">
      <c r="A21" s="211"/>
      <c r="B21" s="185" t="s">
        <v>605</v>
      </c>
      <c r="C21" s="182"/>
      <c r="D21" s="132">
        <v>2009</v>
      </c>
      <c r="E21" s="99">
        <v>22067</v>
      </c>
      <c r="F21" s="99">
        <v>22067</v>
      </c>
      <c r="G21" s="98">
        <v>81047540.100000083</v>
      </c>
      <c r="H21" s="99">
        <v>10.984071677451468</v>
      </c>
      <c r="I21" s="99">
        <v>10.880288700846192</v>
      </c>
      <c r="J21" s="98">
        <v>40342.230014932844</v>
      </c>
      <c r="K21" s="98">
        <v>3672.7937689763035</v>
      </c>
    </row>
    <row r="22" spans="1:11" x14ac:dyDescent="0.3">
      <c r="A22" s="210" t="s">
        <v>292</v>
      </c>
      <c r="B22" s="207" t="s">
        <v>245</v>
      </c>
      <c r="C22" s="103" t="s">
        <v>378</v>
      </c>
      <c r="D22" s="126">
        <v>5709</v>
      </c>
      <c r="E22" s="102">
        <v>1933107</v>
      </c>
      <c r="F22" s="102">
        <v>1933107</v>
      </c>
      <c r="G22" s="101">
        <v>1118611696.6199267</v>
      </c>
      <c r="H22" s="102">
        <v>338.60693641618496</v>
      </c>
      <c r="I22" s="102">
        <v>338.60693641618496</v>
      </c>
      <c r="J22" s="101">
        <v>195938.28982657674</v>
      </c>
      <c r="K22" s="101">
        <v>578.65999999996211</v>
      </c>
    </row>
    <row r="23" spans="1:11" x14ac:dyDescent="0.3">
      <c r="A23" s="211"/>
      <c r="B23" s="208"/>
      <c r="C23" s="103" t="s">
        <v>379</v>
      </c>
      <c r="D23" s="126">
        <v>1512</v>
      </c>
      <c r="E23" s="102">
        <v>32658</v>
      </c>
      <c r="F23" s="102">
        <v>32658</v>
      </c>
      <c r="G23" s="101">
        <v>18897878.279999979</v>
      </c>
      <c r="H23" s="102">
        <v>21.599206349206348</v>
      </c>
      <c r="I23" s="102">
        <v>21.599206349206348</v>
      </c>
      <c r="J23" s="101">
        <v>12498.596746031732</v>
      </c>
      <c r="K23" s="101">
        <v>578.6599999999994</v>
      </c>
    </row>
    <row r="24" spans="1:11" x14ac:dyDescent="0.3">
      <c r="A24" s="211"/>
      <c r="B24" s="208"/>
      <c r="C24" s="103" t="s">
        <v>380</v>
      </c>
      <c r="D24" s="126">
        <v>1035</v>
      </c>
      <c r="E24" s="102">
        <v>28980</v>
      </c>
      <c r="F24" s="102">
        <v>28980</v>
      </c>
      <c r="G24" s="101">
        <v>16769566.799999969</v>
      </c>
      <c r="H24" s="102">
        <v>28</v>
      </c>
      <c r="I24" s="102">
        <v>28</v>
      </c>
      <c r="J24" s="101">
        <v>16202.47999999997</v>
      </c>
      <c r="K24" s="101">
        <v>578.65999999999894</v>
      </c>
    </row>
    <row r="25" spans="1:11" x14ac:dyDescent="0.3">
      <c r="A25" s="211"/>
      <c r="B25" s="208"/>
      <c r="C25" s="100" t="s">
        <v>605</v>
      </c>
      <c r="D25" s="132">
        <v>5731</v>
      </c>
      <c r="E25" s="99">
        <v>1994745</v>
      </c>
      <c r="F25" s="99">
        <v>1994745</v>
      </c>
      <c r="G25" s="98">
        <v>1154279141.6999331</v>
      </c>
      <c r="H25" s="99">
        <v>348.06229279357876</v>
      </c>
      <c r="I25" s="99">
        <v>348.06229279357876</v>
      </c>
      <c r="J25" s="98">
        <v>201409.72634792063</v>
      </c>
      <c r="K25" s="98">
        <v>578.65999999996643</v>
      </c>
    </row>
    <row r="26" spans="1:11" x14ac:dyDescent="0.3">
      <c r="A26" s="211"/>
      <c r="B26" s="207" t="s">
        <v>246</v>
      </c>
      <c r="C26" s="103" t="s">
        <v>381</v>
      </c>
      <c r="D26" s="126">
        <v>23106</v>
      </c>
      <c r="E26" s="102">
        <v>7713916</v>
      </c>
      <c r="F26" s="102">
        <v>7713916</v>
      </c>
      <c r="G26" s="101">
        <v>2793286961.8700514</v>
      </c>
      <c r="H26" s="102">
        <v>333.84904353847486</v>
      </c>
      <c r="I26" s="102">
        <v>333.84904353847486</v>
      </c>
      <c r="J26" s="101">
        <v>120890.11347139493</v>
      </c>
      <c r="K26" s="101">
        <v>362.11010877873849</v>
      </c>
    </row>
    <row r="27" spans="1:11" x14ac:dyDescent="0.3">
      <c r="A27" s="211"/>
      <c r="B27" s="208"/>
      <c r="C27" s="103" t="s">
        <v>382</v>
      </c>
      <c r="D27" s="126">
        <v>4251</v>
      </c>
      <c r="E27" s="102">
        <v>110773</v>
      </c>
      <c r="F27" s="102">
        <v>110773</v>
      </c>
      <c r="G27" s="101">
        <v>41351121.969999991</v>
      </c>
      <c r="H27" s="102">
        <v>26.058103975535168</v>
      </c>
      <c r="I27" s="102">
        <v>26.058103975535168</v>
      </c>
      <c r="J27" s="101">
        <v>9727.3869607151246</v>
      </c>
      <c r="K27" s="101">
        <v>373.29603757233252</v>
      </c>
    </row>
    <row r="28" spans="1:11" x14ac:dyDescent="0.3">
      <c r="A28" s="211"/>
      <c r="B28" s="208"/>
      <c r="C28" s="103" t="s">
        <v>383</v>
      </c>
      <c r="D28" s="126">
        <v>9633</v>
      </c>
      <c r="E28" s="102">
        <v>265736</v>
      </c>
      <c r="F28" s="102">
        <v>265736</v>
      </c>
      <c r="G28" s="101">
        <v>93606358.700000018</v>
      </c>
      <c r="H28" s="102">
        <v>27.586006436208866</v>
      </c>
      <c r="I28" s="102">
        <v>27.586006436208866</v>
      </c>
      <c r="J28" s="101">
        <v>9717.2592857884374</v>
      </c>
      <c r="K28" s="101">
        <v>352.25320882379509</v>
      </c>
    </row>
    <row r="29" spans="1:11" x14ac:dyDescent="0.3">
      <c r="A29" s="211"/>
      <c r="B29" s="208"/>
      <c r="C29" s="103" t="s">
        <v>384</v>
      </c>
      <c r="D29" s="126">
        <v>77</v>
      </c>
      <c r="E29" s="102">
        <v>21358</v>
      </c>
      <c r="F29" s="102">
        <v>21358</v>
      </c>
      <c r="G29" s="101">
        <v>8917833.8399999999</v>
      </c>
      <c r="H29" s="102">
        <v>277.3766233766234</v>
      </c>
      <c r="I29" s="102">
        <v>277.3766233766234</v>
      </c>
      <c r="J29" s="101">
        <v>115816.0238961039</v>
      </c>
      <c r="K29" s="101">
        <v>417.54067983893623</v>
      </c>
    </row>
    <row r="30" spans="1:11" x14ac:dyDescent="0.3">
      <c r="A30" s="211"/>
      <c r="B30" s="208"/>
      <c r="C30" s="103" t="s">
        <v>385</v>
      </c>
      <c r="D30" s="126" t="s">
        <v>267</v>
      </c>
      <c r="E30" s="102">
        <v>294</v>
      </c>
      <c r="F30" s="102">
        <v>294</v>
      </c>
      <c r="G30" s="101">
        <v>123345.79000000001</v>
      </c>
      <c r="H30" s="102"/>
      <c r="I30" s="102"/>
      <c r="J30" s="101"/>
      <c r="K30" s="101">
        <v>419.54350340136057</v>
      </c>
    </row>
    <row r="31" spans="1:11" x14ac:dyDescent="0.3">
      <c r="A31" s="211"/>
      <c r="B31" s="208"/>
      <c r="C31" s="103" t="s">
        <v>386</v>
      </c>
      <c r="D31" s="126">
        <v>41</v>
      </c>
      <c r="E31" s="102">
        <v>1071</v>
      </c>
      <c r="F31" s="102">
        <v>1071</v>
      </c>
      <c r="G31" s="101">
        <v>439460.56999999995</v>
      </c>
      <c r="H31" s="102">
        <v>26.121951219512194</v>
      </c>
      <c r="I31" s="102">
        <v>26.121951219512194</v>
      </c>
      <c r="J31" s="101">
        <v>10718.550487804876</v>
      </c>
      <c r="K31" s="101">
        <v>410.32732959850603</v>
      </c>
    </row>
    <row r="32" spans="1:11" x14ac:dyDescent="0.3">
      <c r="A32" s="211"/>
      <c r="B32" s="208"/>
      <c r="C32" s="103" t="s">
        <v>387</v>
      </c>
      <c r="D32" s="126">
        <v>90</v>
      </c>
      <c r="E32" s="102">
        <v>24731</v>
      </c>
      <c r="F32" s="102">
        <v>24731</v>
      </c>
      <c r="G32" s="101">
        <v>13097207.66</v>
      </c>
      <c r="H32" s="102">
        <v>274.78888888888889</v>
      </c>
      <c r="I32" s="102">
        <v>274.78888888888889</v>
      </c>
      <c r="J32" s="101">
        <v>145524.52955555555</v>
      </c>
      <c r="K32" s="101">
        <v>529.58665884921754</v>
      </c>
    </row>
    <row r="33" spans="1:11" x14ac:dyDescent="0.3">
      <c r="A33" s="211"/>
      <c r="B33" s="208"/>
      <c r="C33" s="103" t="s">
        <v>388</v>
      </c>
      <c r="D33" s="126" t="s">
        <v>267</v>
      </c>
      <c r="E33" s="102">
        <v>150</v>
      </c>
      <c r="F33" s="102">
        <v>150</v>
      </c>
      <c r="G33" s="101">
        <v>75889.63</v>
      </c>
      <c r="H33" s="102"/>
      <c r="I33" s="102"/>
      <c r="J33" s="101"/>
      <c r="K33" s="101">
        <v>505.9308666666667</v>
      </c>
    </row>
    <row r="34" spans="1:11" x14ac:dyDescent="0.3">
      <c r="A34" s="211"/>
      <c r="B34" s="208"/>
      <c r="C34" s="103" t="s">
        <v>389</v>
      </c>
      <c r="D34" s="126">
        <v>44</v>
      </c>
      <c r="E34" s="102">
        <v>1334</v>
      </c>
      <c r="F34" s="102">
        <v>1334</v>
      </c>
      <c r="G34" s="101">
        <v>661185.5</v>
      </c>
      <c r="H34" s="102">
        <v>30.318181818181817</v>
      </c>
      <c r="I34" s="102">
        <v>30.318181818181817</v>
      </c>
      <c r="J34" s="101">
        <v>15026.943181818182</v>
      </c>
      <c r="K34" s="101">
        <v>495.64130434782606</v>
      </c>
    </row>
    <row r="35" spans="1:11" x14ac:dyDescent="0.3">
      <c r="A35" s="211"/>
      <c r="B35" s="208"/>
      <c r="C35" s="103" t="s">
        <v>390</v>
      </c>
      <c r="D35" s="126" t="s">
        <v>267</v>
      </c>
      <c r="E35" s="102">
        <v>5318</v>
      </c>
      <c r="F35" s="102">
        <v>5318</v>
      </c>
      <c r="G35" s="101">
        <v>4562538.1500000004</v>
      </c>
      <c r="H35" s="102"/>
      <c r="I35" s="102"/>
      <c r="J35" s="101"/>
      <c r="K35" s="101">
        <v>857.94248777735993</v>
      </c>
    </row>
    <row r="36" spans="1:11" x14ac:dyDescent="0.3">
      <c r="A36" s="211"/>
      <c r="B36" s="208"/>
      <c r="C36" s="103" t="s">
        <v>391</v>
      </c>
      <c r="D36" s="126" t="s">
        <v>267</v>
      </c>
      <c r="E36" s="102">
        <v>55</v>
      </c>
      <c r="F36" s="102">
        <v>55</v>
      </c>
      <c r="G36" s="101">
        <v>75398.62</v>
      </c>
      <c r="H36" s="102"/>
      <c r="I36" s="102"/>
      <c r="J36" s="101"/>
      <c r="K36" s="101">
        <v>1370.884</v>
      </c>
    </row>
    <row r="37" spans="1:11" x14ac:dyDescent="0.3">
      <c r="A37" s="211"/>
      <c r="B37" s="208"/>
      <c r="C37" s="103" t="s">
        <v>392</v>
      </c>
      <c r="D37" s="126" t="s">
        <v>267</v>
      </c>
      <c r="E37" s="102">
        <v>222</v>
      </c>
      <c r="F37" s="102">
        <v>222</v>
      </c>
      <c r="G37" s="101">
        <v>106817.21999999999</v>
      </c>
      <c r="H37" s="102"/>
      <c r="I37" s="102"/>
      <c r="J37" s="101"/>
      <c r="K37" s="101">
        <v>481.15864864864858</v>
      </c>
    </row>
    <row r="38" spans="1:11" x14ac:dyDescent="0.3">
      <c r="A38" s="211"/>
      <c r="B38" s="208"/>
      <c r="C38" s="100" t="s">
        <v>605</v>
      </c>
      <c r="D38" s="99">
        <v>23345</v>
      </c>
      <c r="E38" s="99">
        <v>8144958</v>
      </c>
      <c r="F38" s="99">
        <v>8144958</v>
      </c>
      <c r="G38" s="98">
        <v>2956304119.5200658</v>
      </c>
      <c r="H38" s="99">
        <v>348.89518098093811</v>
      </c>
      <c r="I38" s="99">
        <v>348.89518098093811</v>
      </c>
      <c r="J38" s="98">
        <v>126635.43026429924</v>
      </c>
      <c r="K38" s="98">
        <v>362.96124786893506</v>
      </c>
    </row>
    <row r="39" spans="1:11" x14ac:dyDescent="0.3">
      <c r="A39" s="211"/>
      <c r="B39" s="185" t="s">
        <v>605</v>
      </c>
      <c r="C39" s="182"/>
      <c r="D39" s="99">
        <v>29036</v>
      </c>
      <c r="E39" s="99">
        <v>10139703</v>
      </c>
      <c r="F39" s="99">
        <v>10139703</v>
      </c>
      <c r="G39" s="98">
        <v>4110583261.2202082</v>
      </c>
      <c r="H39" s="99">
        <v>349.21142719382834</v>
      </c>
      <c r="I39" s="99">
        <v>349.21142719382834</v>
      </c>
      <c r="J39" s="98">
        <v>141568.5101673856</v>
      </c>
      <c r="K39" s="98">
        <v>405.39483860821252</v>
      </c>
    </row>
    <row r="40" spans="1:11" x14ac:dyDescent="0.3">
      <c r="A40" s="210" t="s">
        <v>293</v>
      </c>
      <c r="B40" s="207" t="s">
        <v>245</v>
      </c>
      <c r="C40" s="103" t="s">
        <v>393</v>
      </c>
      <c r="D40" s="102">
        <v>844</v>
      </c>
      <c r="E40" s="102">
        <v>278220</v>
      </c>
      <c r="F40" s="102">
        <v>278220</v>
      </c>
      <c r="G40" s="101">
        <v>27449185.199999772</v>
      </c>
      <c r="H40" s="102">
        <v>329.64454976303318</v>
      </c>
      <c r="I40" s="102">
        <v>329.64454976303318</v>
      </c>
      <c r="J40" s="101">
        <v>32522.731279620584</v>
      </c>
      <c r="K40" s="101">
        <v>98.659999999999187</v>
      </c>
    </row>
    <row r="41" spans="1:11" x14ac:dyDescent="0.3">
      <c r="A41" s="211"/>
      <c r="B41" s="208"/>
      <c r="C41" s="100" t="s">
        <v>605</v>
      </c>
      <c r="D41" s="99">
        <v>844</v>
      </c>
      <c r="E41" s="99">
        <v>278220</v>
      </c>
      <c r="F41" s="99">
        <v>278220</v>
      </c>
      <c r="G41" s="98">
        <v>27449185.199999813</v>
      </c>
      <c r="H41" s="99">
        <v>329.64454976303318</v>
      </c>
      <c r="I41" s="99">
        <v>329.64454976303318</v>
      </c>
      <c r="J41" s="98">
        <v>32522.731279620632</v>
      </c>
      <c r="K41" s="98">
        <v>98.659999999999329</v>
      </c>
    </row>
    <row r="42" spans="1:11" x14ac:dyDescent="0.3">
      <c r="A42" s="211"/>
      <c r="B42" s="207" t="s">
        <v>246</v>
      </c>
      <c r="C42" s="103" t="s">
        <v>394</v>
      </c>
      <c r="D42" s="102">
        <v>382</v>
      </c>
      <c r="E42" s="102">
        <v>130565</v>
      </c>
      <c r="F42" s="102">
        <v>130565</v>
      </c>
      <c r="G42" s="101">
        <v>12442242.719999999</v>
      </c>
      <c r="H42" s="102">
        <v>341.79319371727746</v>
      </c>
      <c r="I42" s="102">
        <v>341.79319371727746</v>
      </c>
      <c r="J42" s="101">
        <v>32571.316020942406</v>
      </c>
      <c r="K42" s="101">
        <v>95.295390954696884</v>
      </c>
    </row>
    <row r="43" spans="1:11" x14ac:dyDescent="0.3">
      <c r="A43" s="211"/>
      <c r="B43" s="208"/>
      <c r="C43" s="100" t="s">
        <v>605</v>
      </c>
      <c r="D43" s="99">
        <v>382</v>
      </c>
      <c r="E43" s="99">
        <v>130565</v>
      </c>
      <c r="F43" s="99">
        <v>130565</v>
      </c>
      <c r="G43" s="98">
        <v>12442242.719999999</v>
      </c>
      <c r="H43" s="99">
        <v>341.79319371727746</v>
      </c>
      <c r="I43" s="99">
        <v>341.79319371727746</v>
      </c>
      <c r="J43" s="98">
        <v>32571.316020942406</v>
      </c>
      <c r="K43" s="98">
        <v>95.295390954696884</v>
      </c>
    </row>
    <row r="44" spans="1:11" x14ac:dyDescent="0.3">
      <c r="A44" s="211"/>
      <c r="B44" s="185" t="s">
        <v>605</v>
      </c>
      <c r="C44" s="182"/>
      <c r="D44" s="99">
        <v>1226</v>
      </c>
      <c r="E44" s="99">
        <v>408785</v>
      </c>
      <c r="F44" s="99">
        <v>408785</v>
      </c>
      <c r="G44" s="98">
        <v>39891427.919999607</v>
      </c>
      <c r="H44" s="99">
        <v>333.42985318107668</v>
      </c>
      <c r="I44" s="99">
        <v>333.42985318107668</v>
      </c>
      <c r="J44" s="98">
        <v>32537.8694290372</v>
      </c>
      <c r="K44" s="98">
        <v>97.58535151730031</v>
      </c>
    </row>
    <row r="46" spans="1:11" x14ac:dyDescent="0.3">
      <c r="A46" t="s">
        <v>358</v>
      </c>
    </row>
  </sheetData>
  <sheetProtection algorithmName="SHA-512" hashValue="APBxFEgHtTEtVeCgJ+EG7XILwTc5Ujt0VqouPJ2Nz8jGEbZ4MvDCpbq6oPreKFowvMq7qldhcI9x0jPKQ3yHOA==" saltValue="bueGTOFVVw5c7AaFE0LGAw==" spinCount="100000" sheet="1" objects="1" scenarios="1"/>
  <mergeCells count="20">
    <mergeCell ref="A1:K1"/>
    <mergeCell ref="A2:K2"/>
    <mergeCell ref="A3:K3"/>
    <mergeCell ref="A4:K4"/>
    <mergeCell ref="B40:B41"/>
    <mergeCell ref="B7:B8"/>
    <mergeCell ref="B9:B11"/>
    <mergeCell ref="B12:C12"/>
    <mergeCell ref="A7:A12"/>
    <mergeCell ref="B42:B43"/>
    <mergeCell ref="B44:C44"/>
    <mergeCell ref="A40:A44"/>
    <mergeCell ref="B21:C21"/>
    <mergeCell ref="A13:A21"/>
    <mergeCell ref="B22:B25"/>
    <mergeCell ref="B26:B38"/>
    <mergeCell ref="B39:C39"/>
    <mergeCell ref="A22:A39"/>
    <mergeCell ref="B13:B15"/>
    <mergeCell ref="B16:B20"/>
  </mergeCells>
  <printOptions horizontalCentered="1"/>
  <pageMargins left="0.25" right="0.25" top="0.75" bottom="0.75" header="0.3" footer="0.3"/>
  <pageSetup scale="67" orientation="landscape" r:id="rId1"/>
  <headerFooter>
    <oddFoote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1005-FBB9-490D-9E6B-D095FF764256}">
  <sheetPr>
    <pageSetUpPr fitToPage="1"/>
  </sheetPr>
  <dimension ref="A1:L16"/>
  <sheetViews>
    <sheetView workbookViewId="0">
      <selection activeCell="A2" sqref="A2"/>
    </sheetView>
  </sheetViews>
  <sheetFormatPr defaultRowHeight="14.4" x14ac:dyDescent="0.3"/>
  <cols>
    <col min="1" max="1" width="22.6640625" bestFit="1" customWidth="1"/>
    <col min="2" max="2" width="15.5546875" bestFit="1" customWidth="1"/>
    <col min="3" max="3" width="16.33203125" bestFit="1" customWidth="1"/>
    <col min="4" max="4" width="10" bestFit="1" customWidth="1"/>
    <col min="5" max="5" width="13.88671875" bestFit="1" customWidth="1"/>
    <col min="6" max="6" width="18.33203125" bestFit="1" customWidth="1"/>
    <col min="7" max="7" width="13.33203125" bestFit="1" customWidth="1"/>
  </cols>
  <sheetData>
    <row r="1" spans="1:12" ht="22.8" x14ac:dyDescent="0.4">
      <c r="A1" s="162" t="s">
        <v>1123</v>
      </c>
      <c r="B1" s="162"/>
      <c r="C1" s="162"/>
      <c r="D1" s="162"/>
      <c r="E1" s="162"/>
      <c r="F1" s="162"/>
      <c r="G1" s="162"/>
      <c r="H1" s="39"/>
      <c r="I1" s="39"/>
      <c r="J1" s="39"/>
      <c r="K1" s="39"/>
      <c r="L1" s="39"/>
    </row>
    <row r="2" spans="1:12" ht="22.95" customHeight="1" x14ac:dyDescent="0.4">
      <c r="A2" s="162" t="s">
        <v>369</v>
      </c>
      <c r="B2" s="162"/>
      <c r="C2" s="162"/>
      <c r="D2" s="162"/>
      <c r="E2" s="162"/>
      <c r="F2" s="162"/>
      <c r="G2" s="162"/>
      <c r="H2" s="39"/>
      <c r="I2" s="39"/>
      <c r="J2" s="39"/>
      <c r="K2" s="39"/>
      <c r="L2" s="39"/>
    </row>
    <row r="3" spans="1:12" ht="22.95" customHeight="1" x14ac:dyDescent="0.4">
      <c r="A3" s="162" t="s">
        <v>249</v>
      </c>
      <c r="B3" s="162"/>
      <c r="C3" s="162"/>
      <c r="D3" s="162"/>
      <c r="E3" s="162"/>
      <c r="F3" s="162"/>
      <c r="G3" s="162"/>
      <c r="H3" s="39"/>
      <c r="I3" s="39"/>
      <c r="J3" s="39"/>
      <c r="K3" s="39"/>
      <c r="L3" s="39"/>
    </row>
    <row r="4" spans="1:12" ht="22.95" customHeight="1" x14ac:dyDescent="0.4">
      <c r="A4" s="162" t="s">
        <v>713</v>
      </c>
      <c r="B4" s="162"/>
      <c r="C4" s="162"/>
      <c r="D4" s="162"/>
      <c r="E4" s="162"/>
      <c r="F4" s="162"/>
      <c r="G4" s="162"/>
      <c r="H4" s="39"/>
      <c r="I4" s="39"/>
      <c r="J4" s="39"/>
      <c r="K4" s="39"/>
      <c r="L4" s="39"/>
    </row>
    <row r="6" spans="1:12" x14ac:dyDescent="0.3">
      <c r="A6" s="41" t="s">
        <v>271</v>
      </c>
      <c r="B6" s="41" t="s">
        <v>250</v>
      </c>
      <c r="C6" s="41" t="s">
        <v>251</v>
      </c>
      <c r="D6" s="40" t="s">
        <v>252</v>
      </c>
      <c r="E6" s="47" t="s">
        <v>201</v>
      </c>
      <c r="F6" s="47" t="s">
        <v>183</v>
      </c>
      <c r="G6" s="47" t="s">
        <v>184</v>
      </c>
    </row>
    <row r="7" spans="1:12" x14ac:dyDescent="0.3">
      <c r="A7" s="212" t="s">
        <v>396</v>
      </c>
      <c r="B7" s="181" t="s">
        <v>253</v>
      </c>
      <c r="C7" s="72" t="s">
        <v>253</v>
      </c>
      <c r="D7" s="72">
        <v>1</v>
      </c>
      <c r="E7" s="43">
        <v>4215</v>
      </c>
      <c r="F7" s="44">
        <v>423759718.10000074</v>
      </c>
      <c r="G7" s="44">
        <v>100536.11342823268</v>
      </c>
    </row>
    <row r="8" spans="1:12" x14ac:dyDescent="0.3">
      <c r="A8" s="184"/>
      <c r="B8" s="182"/>
      <c r="C8" s="72" t="s">
        <v>254</v>
      </c>
      <c r="D8" s="72">
        <v>3</v>
      </c>
      <c r="E8" s="43">
        <v>14590</v>
      </c>
      <c r="F8" s="44">
        <v>1955035087.8499861</v>
      </c>
      <c r="G8" s="44">
        <v>133998.29251884756</v>
      </c>
    </row>
    <row r="9" spans="1:12" x14ac:dyDescent="0.3">
      <c r="A9" s="184"/>
      <c r="B9" s="182"/>
      <c r="C9" s="72" t="s">
        <v>255</v>
      </c>
      <c r="D9" s="72">
        <v>5</v>
      </c>
      <c r="E9" s="43">
        <v>6338</v>
      </c>
      <c r="F9" s="44">
        <v>1023071850.1699746</v>
      </c>
      <c r="G9" s="44">
        <v>161418.72044335352</v>
      </c>
    </row>
    <row r="10" spans="1:12" x14ac:dyDescent="0.3">
      <c r="A10" s="184"/>
      <c r="B10" s="181" t="s">
        <v>255</v>
      </c>
      <c r="C10" s="72" t="s">
        <v>253</v>
      </c>
      <c r="D10" s="72">
        <v>2</v>
      </c>
      <c r="E10" s="43">
        <v>307</v>
      </c>
      <c r="F10" s="44">
        <v>44521374.229999967</v>
      </c>
      <c r="G10" s="44">
        <v>145020.76296416926</v>
      </c>
    </row>
    <row r="11" spans="1:12" x14ac:dyDescent="0.3">
      <c r="A11" s="184"/>
      <c r="B11" s="182"/>
      <c r="C11" s="72" t="s">
        <v>254</v>
      </c>
      <c r="D11" s="72">
        <v>4</v>
      </c>
      <c r="E11" s="43">
        <v>5635</v>
      </c>
      <c r="F11" s="44">
        <v>830469849.80999112</v>
      </c>
      <c r="G11" s="44">
        <v>147377.0807116222</v>
      </c>
    </row>
    <row r="12" spans="1:12" x14ac:dyDescent="0.3">
      <c r="A12" s="184"/>
      <c r="B12" s="182"/>
      <c r="C12" s="72" t="s">
        <v>255</v>
      </c>
      <c r="D12" s="72">
        <v>6</v>
      </c>
      <c r="E12" s="43">
        <v>3084</v>
      </c>
      <c r="F12" s="44">
        <v>473987707.6600011</v>
      </c>
      <c r="G12" s="44">
        <v>153692.51221141411</v>
      </c>
    </row>
    <row r="13" spans="1:12" x14ac:dyDescent="0.3">
      <c r="A13" s="184"/>
      <c r="B13" s="42" t="s">
        <v>256</v>
      </c>
      <c r="C13" s="72" t="s">
        <v>256</v>
      </c>
      <c r="D13" s="72" t="s">
        <v>256</v>
      </c>
      <c r="E13" s="43">
        <v>1290</v>
      </c>
      <c r="F13" s="44">
        <v>133254416.84000044</v>
      </c>
      <c r="G13" s="44">
        <v>103297.99755038794</v>
      </c>
    </row>
    <row r="14" spans="1:12" x14ac:dyDescent="0.3">
      <c r="A14" s="178" t="s">
        <v>210</v>
      </c>
      <c r="B14" s="179"/>
      <c r="C14" s="179"/>
      <c r="D14" s="180"/>
      <c r="E14" s="45">
        <v>35459</v>
      </c>
      <c r="F14" s="46">
        <v>4884100004.6601524</v>
      </c>
      <c r="G14" s="46">
        <v>137739.3610835092</v>
      </c>
    </row>
    <row r="16" spans="1:12" x14ac:dyDescent="0.3">
      <c r="A16" t="s">
        <v>360</v>
      </c>
    </row>
  </sheetData>
  <sheetProtection algorithmName="SHA-512" hashValue="cuTFupV6fSFpIoIi6TWxBcucdRBn2euVPPabITVqHB0EAcXBG302YpDNdSmO7kOIpdyxfpq23FEZ3Sr5gR2cyQ==" saltValue="aI6PbYcm/fNOolD0v5ylhA==" spinCount="100000" sheet="1" objects="1" scenarios="1"/>
  <mergeCells count="8">
    <mergeCell ref="A14:D14"/>
    <mergeCell ref="A1:G1"/>
    <mergeCell ref="A2:G2"/>
    <mergeCell ref="A3:G3"/>
    <mergeCell ref="A4:G4"/>
    <mergeCell ref="A7:A13"/>
    <mergeCell ref="B7:B9"/>
    <mergeCell ref="B10:B12"/>
  </mergeCells>
  <printOptions horizontalCentered="1"/>
  <pageMargins left="0.25" right="0.25" top="0.75" bottom="0.75" header="0.3" footer="0.3"/>
  <pageSetup fitToHeight="10" orientation="landscape" r:id="rId1"/>
  <headerFooter>
    <oddFoote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BD6DA-68C6-4509-91AB-D9D983163BBB}">
  <sheetPr>
    <pageSetUpPr fitToPage="1"/>
  </sheetPr>
  <dimension ref="A1:L30"/>
  <sheetViews>
    <sheetView topLeftCell="A2" workbookViewId="0">
      <selection activeCell="A2" sqref="A2:K2"/>
    </sheetView>
  </sheetViews>
  <sheetFormatPr defaultRowHeight="14.4" x14ac:dyDescent="0.3"/>
  <cols>
    <col min="1" max="1" width="17" customWidth="1"/>
    <col min="8" max="8" width="1.88671875" customWidth="1"/>
    <col min="9" max="11" width="8.88671875" customWidth="1"/>
  </cols>
  <sheetData>
    <row r="1" spans="1:12" ht="22.95" customHeight="1" x14ac:dyDescent="0.4">
      <c r="A1" s="162" t="s">
        <v>397</v>
      </c>
      <c r="B1" s="162"/>
      <c r="C1" s="162"/>
      <c r="D1" s="162"/>
      <c r="E1" s="162"/>
      <c r="F1" s="162"/>
      <c r="G1" s="162"/>
      <c r="H1" s="162"/>
      <c r="I1" s="162"/>
      <c r="J1" s="162"/>
      <c r="K1" s="162"/>
      <c r="L1" s="39"/>
    </row>
    <row r="2" spans="1:12" ht="22.95" customHeight="1" x14ac:dyDescent="0.4">
      <c r="A2" s="162" t="s">
        <v>398</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22.5" customHeight="1" x14ac:dyDescent="0.3">
      <c r="A7" s="65"/>
      <c r="B7" s="189" t="s">
        <v>181</v>
      </c>
      <c r="C7" s="182"/>
      <c r="D7" s="182"/>
      <c r="E7" s="182"/>
      <c r="F7" s="182"/>
      <c r="G7" s="182"/>
      <c r="H7" s="201"/>
      <c r="I7" s="202"/>
      <c r="J7" s="202"/>
      <c r="K7" s="202"/>
    </row>
    <row r="8" spans="1:12" x14ac:dyDescent="0.3">
      <c r="A8" s="41" t="s">
        <v>325</v>
      </c>
      <c r="B8" s="111" t="s">
        <v>186</v>
      </c>
      <c r="C8" s="111" t="s">
        <v>187</v>
      </c>
      <c r="D8" s="111" t="s">
        <v>188</v>
      </c>
      <c r="E8" s="111" t="s">
        <v>189</v>
      </c>
      <c r="F8" s="111" t="s">
        <v>682</v>
      </c>
      <c r="G8" s="111" t="s">
        <v>709</v>
      </c>
      <c r="H8" s="201"/>
      <c r="I8" s="202"/>
      <c r="J8" s="202"/>
      <c r="K8" s="202"/>
    </row>
    <row r="9" spans="1:12" x14ac:dyDescent="0.3">
      <c r="A9" s="55" t="s">
        <v>206</v>
      </c>
      <c r="B9" s="89">
        <v>977</v>
      </c>
      <c r="C9" s="89">
        <v>951</v>
      </c>
      <c r="D9" s="89">
        <v>876</v>
      </c>
      <c r="E9" s="89">
        <v>773</v>
      </c>
      <c r="F9" s="89">
        <v>554</v>
      </c>
      <c r="G9" s="89">
        <v>552</v>
      </c>
      <c r="H9" s="201"/>
      <c r="I9" s="67">
        <f>G9/G$13</f>
        <v>1.3141605561375107E-2</v>
      </c>
      <c r="J9" s="67">
        <f>(G9-F9)/F9</f>
        <v>-3.6101083032490976E-3</v>
      </c>
      <c r="K9" s="67">
        <f>((G9/B9)^(1/5)-1)</f>
        <v>-0.10790952408970744</v>
      </c>
    </row>
    <row r="10" spans="1:12" x14ac:dyDescent="0.3">
      <c r="A10" s="55" t="s">
        <v>207</v>
      </c>
      <c r="B10" s="89">
        <v>22478</v>
      </c>
      <c r="C10" s="89">
        <v>22809</v>
      </c>
      <c r="D10" s="89">
        <v>22996</v>
      </c>
      <c r="E10" s="89">
        <v>22785</v>
      </c>
      <c r="F10" s="89">
        <v>21467</v>
      </c>
      <c r="G10" s="89">
        <v>19573</v>
      </c>
      <c r="H10" s="201"/>
      <c r="I10" s="67">
        <f>G10/G$13</f>
        <v>0.46597943053042568</v>
      </c>
      <c r="J10" s="67">
        <f>(G10-F10)/F10</f>
        <v>-8.8228443657707184E-2</v>
      </c>
      <c r="K10" s="67">
        <f>((G10/B10)^(1/5)-1)</f>
        <v>-2.7297693150110658E-2</v>
      </c>
    </row>
    <row r="11" spans="1:12" x14ac:dyDescent="0.3">
      <c r="A11" s="55" t="s">
        <v>208</v>
      </c>
      <c r="B11" s="89">
        <v>17495</v>
      </c>
      <c r="C11" s="89">
        <v>17297</v>
      </c>
      <c r="D11" s="89">
        <v>17057</v>
      </c>
      <c r="E11" s="89">
        <v>16579</v>
      </c>
      <c r="F11" s="89">
        <v>15479</v>
      </c>
      <c r="G11" s="89">
        <v>13985</v>
      </c>
      <c r="H11" s="201"/>
      <c r="I11" s="67">
        <f>G11/G$13</f>
        <v>0.33294448147795447</v>
      </c>
      <c r="J11" s="67">
        <f>(G11-F11)/F11</f>
        <v>-9.6517862911040767E-2</v>
      </c>
      <c r="K11" s="67">
        <f>((G11/B11)^(1/5)-1)</f>
        <v>-4.3797874406165116E-2</v>
      </c>
    </row>
    <row r="12" spans="1:12" x14ac:dyDescent="0.3">
      <c r="A12" s="55" t="s">
        <v>209</v>
      </c>
      <c r="B12" s="89">
        <v>9386</v>
      </c>
      <c r="C12" s="89">
        <v>9710</v>
      </c>
      <c r="D12" s="89">
        <v>10035</v>
      </c>
      <c r="E12" s="89">
        <v>10200</v>
      </c>
      <c r="F12" s="89">
        <v>9868</v>
      </c>
      <c r="G12" s="89">
        <v>9269</v>
      </c>
      <c r="H12" s="201"/>
      <c r="I12" s="67">
        <f>G12/G$13</f>
        <v>0.22066946005142368</v>
      </c>
      <c r="J12" s="67">
        <f>(G12-F12)/F12</f>
        <v>-6.0701256586947708E-2</v>
      </c>
      <c r="K12" s="67">
        <f>((G12/B12)^(1/5)-1)</f>
        <v>-2.5055994281774074E-3</v>
      </c>
    </row>
    <row r="13" spans="1:12" x14ac:dyDescent="0.3">
      <c r="A13" s="48" t="s">
        <v>210</v>
      </c>
      <c r="B13" s="90">
        <v>48763</v>
      </c>
      <c r="C13" s="90">
        <v>49172</v>
      </c>
      <c r="D13" s="90">
        <v>49291</v>
      </c>
      <c r="E13" s="90">
        <v>48756</v>
      </c>
      <c r="F13" s="90">
        <v>46102</v>
      </c>
      <c r="G13" s="90">
        <v>42004</v>
      </c>
      <c r="H13" s="201"/>
      <c r="I13" s="30"/>
      <c r="J13" s="68">
        <f>(G13-F13)/F13</f>
        <v>-8.8889852934796759E-2</v>
      </c>
      <c r="K13" s="68">
        <f>((G13/B13)^(1/5)-1)</f>
        <v>-2.9400537064363075E-2</v>
      </c>
    </row>
    <row r="15" spans="1:12" x14ac:dyDescent="0.3">
      <c r="A15" t="s">
        <v>326</v>
      </c>
    </row>
    <row r="18" spans="1:11" ht="22.8" x14ac:dyDescent="0.4">
      <c r="A18" s="162" t="s">
        <v>399</v>
      </c>
      <c r="B18" s="162"/>
      <c r="C18" s="162"/>
      <c r="D18" s="162"/>
      <c r="E18" s="162"/>
      <c r="F18" s="162"/>
      <c r="G18" s="162"/>
      <c r="H18" s="162"/>
      <c r="I18" s="162"/>
      <c r="J18" s="162"/>
      <c r="K18" s="162"/>
    </row>
    <row r="19" spans="1:11" ht="22.8" x14ac:dyDescent="0.4">
      <c r="A19" s="162" t="s">
        <v>398</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5" customHeight="1" x14ac:dyDescent="0.3">
      <c r="A23" s="64"/>
      <c r="B23" s="189" t="s">
        <v>243</v>
      </c>
      <c r="C23" s="182"/>
      <c r="D23" s="182"/>
      <c r="E23" s="182"/>
      <c r="F23" s="182"/>
      <c r="G23" s="182"/>
      <c r="H23" s="201"/>
      <c r="I23" s="202" t="s">
        <v>1110</v>
      </c>
      <c r="J23" s="202" t="s">
        <v>1111</v>
      </c>
      <c r="K23" s="202" t="s">
        <v>1112</v>
      </c>
    </row>
    <row r="24" spans="1:11" ht="21" customHeight="1" x14ac:dyDescent="0.3">
      <c r="A24" s="65"/>
      <c r="B24" s="189" t="s">
        <v>181</v>
      </c>
      <c r="C24" s="182"/>
      <c r="D24" s="182"/>
      <c r="E24" s="182"/>
      <c r="F24" s="182"/>
      <c r="G24" s="182"/>
      <c r="H24" s="201"/>
      <c r="I24" s="202"/>
      <c r="J24" s="202"/>
      <c r="K24" s="202"/>
    </row>
    <row r="25" spans="1:11" x14ac:dyDescent="0.3">
      <c r="A25" s="41" t="s">
        <v>194</v>
      </c>
      <c r="B25" s="111" t="s">
        <v>186</v>
      </c>
      <c r="C25" s="111" t="s">
        <v>187</v>
      </c>
      <c r="D25" s="111" t="s">
        <v>188</v>
      </c>
      <c r="E25" s="111" t="s">
        <v>189</v>
      </c>
      <c r="F25" s="111" t="s">
        <v>682</v>
      </c>
      <c r="G25" s="111" t="s">
        <v>709</v>
      </c>
      <c r="H25" s="201"/>
      <c r="I25" s="202"/>
      <c r="J25" s="202"/>
      <c r="K25" s="202"/>
    </row>
    <row r="26" spans="1:11" x14ac:dyDescent="0.3">
      <c r="A26" s="55" t="s">
        <v>198</v>
      </c>
      <c r="B26" s="89">
        <v>19993</v>
      </c>
      <c r="C26" s="89">
        <v>20045</v>
      </c>
      <c r="D26" s="89">
        <v>19962</v>
      </c>
      <c r="E26" s="89">
        <v>19660</v>
      </c>
      <c r="F26" s="89">
        <v>18488</v>
      </c>
      <c r="G26" s="89">
        <v>16781</v>
      </c>
      <c r="H26" s="201"/>
      <c r="I26" s="67">
        <f>G26/G$13</f>
        <v>0.39950957051709363</v>
      </c>
      <c r="J26" s="67">
        <f>(G26-F26)/F26</f>
        <v>-9.2330160103851144E-2</v>
      </c>
      <c r="K26" s="67">
        <f>((G26/B26)^(1/5)-1)</f>
        <v>-3.4420638953481908E-2</v>
      </c>
    </row>
    <row r="27" spans="1:11" x14ac:dyDescent="0.3">
      <c r="A27" s="55" t="s">
        <v>199</v>
      </c>
      <c r="B27" s="89">
        <v>28770</v>
      </c>
      <c r="C27" s="89">
        <v>29127</v>
      </c>
      <c r="D27" s="89">
        <v>29329</v>
      </c>
      <c r="E27" s="89">
        <v>29096</v>
      </c>
      <c r="F27" s="89">
        <v>27614</v>
      </c>
      <c r="G27" s="89">
        <v>25223</v>
      </c>
      <c r="H27" s="201"/>
      <c r="I27" s="67">
        <f>G27/G$13</f>
        <v>0.60049042948290643</v>
      </c>
      <c r="J27" s="67">
        <f>(G27-F27)/F27</f>
        <v>-8.6586514087057295E-2</v>
      </c>
      <c r="K27" s="67">
        <f>((G27/B27)^(1/5)-1)</f>
        <v>-2.5972147914251398E-2</v>
      </c>
    </row>
    <row r="28" spans="1:11" x14ac:dyDescent="0.3">
      <c r="A28" s="48" t="s">
        <v>210</v>
      </c>
      <c r="B28" s="90">
        <v>48763</v>
      </c>
      <c r="C28" s="90">
        <v>49172</v>
      </c>
      <c r="D28" s="90">
        <v>49291</v>
      </c>
      <c r="E28" s="90">
        <v>48756</v>
      </c>
      <c r="F28" s="90">
        <v>46102</v>
      </c>
      <c r="G28" s="90">
        <v>42004</v>
      </c>
      <c r="H28" s="201"/>
      <c r="I28" s="30"/>
      <c r="J28" s="68">
        <f>(G28-F28)/F28</f>
        <v>-8.8889852934796759E-2</v>
      </c>
      <c r="K28" s="68">
        <f>((G28/B28)^(1/5)-1)</f>
        <v>-2.9400537064363075E-2</v>
      </c>
    </row>
    <row r="30" spans="1:11" x14ac:dyDescent="0.3">
      <c r="A30" t="s">
        <v>328</v>
      </c>
    </row>
  </sheetData>
  <sheetProtection algorithmName="SHA-512" hashValue="8X+XgxDDhZBTJ4+zbq++jZANLoGcLbi5MuQheAlF/VoCwixNKXyDtPJXXLRERK6XUo+bdnbrbkvhSo6Gygwjtw==" saltValue="s9DGqTqGrrIU+c0cXhdUTQ=="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DB40-FD35-4696-B252-DE4424FFD777}">
  <sheetPr>
    <pageSetUpPr fitToPage="1"/>
  </sheetPr>
  <dimension ref="A1:M19"/>
  <sheetViews>
    <sheetView workbookViewId="0">
      <selection activeCell="A2" sqref="A2:M2"/>
    </sheetView>
  </sheetViews>
  <sheetFormatPr defaultRowHeight="14.4" x14ac:dyDescent="0.3"/>
  <cols>
    <col min="1" max="1" width="15.6640625" bestFit="1" customWidth="1"/>
    <col min="2" max="2" width="26.33203125" customWidth="1"/>
    <col min="3" max="5" width="17.33203125" bestFit="1" customWidth="1"/>
    <col min="6" max="6" width="17.33203125" customWidth="1"/>
    <col min="7" max="8" width="17.33203125" bestFit="1" customWidth="1"/>
    <col min="9" max="9" width="1.44140625" customWidth="1"/>
    <col min="10" max="13" width="11.33203125" customWidth="1"/>
  </cols>
  <sheetData>
    <row r="1" spans="1:13" ht="22.8" x14ac:dyDescent="0.4">
      <c r="A1" s="162" t="s">
        <v>191</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192</v>
      </c>
      <c r="B3" s="162"/>
      <c r="C3" s="162"/>
      <c r="D3" s="162"/>
      <c r="E3" s="162"/>
      <c r="F3" s="162"/>
      <c r="G3" s="162"/>
      <c r="H3" s="162"/>
      <c r="I3" s="162"/>
      <c r="J3" s="162"/>
      <c r="K3" s="162"/>
      <c r="L3" s="162"/>
      <c r="M3" s="162"/>
    </row>
    <row r="4" spans="1:13" ht="22.95" customHeight="1" x14ac:dyDescent="0.4">
      <c r="A4" s="162" t="s">
        <v>708</v>
      </c>
      <c r="B4" s="162"/>
      <c r="C4" s="162"/>
      <c r="D4" s="162"/>
      <c r="E4" s="162"/>
      <c r="F4" s="162"/>
      <c r="G4" s="162"/>
      <c r="H4" s="162"/>
      <c r="I4" s="162"/>
      <c r="J4" s="162"/>
      <c r="K4" s="162"/>
      <c r="L4" s="162"/>
      <c r="M4" s="162"/>
    </row>
    <row r="5" spans="1:13" ht="15.6" x14ac:dyDescent="0.3">
      <c r="A5" s="9"/>
      <c r="B5" s="9"/>
      <c r="C5" s="9"/>
      <c r="D5" s="9"/>
      <c r="E5" s="9"/>
      <c r="F5" s="9"/>
      <c r="G5" s="9"/>
      <c r="H5" s="9"/>
      <c r="I5" s="9"/>
      <c r="J5" s="9"/>
      <c r="K5" s="9"/>
      <c r="L5" s="9"/>
      <c r="M5" s="9"/>
    </row>
    <row r="6" spans="1:13" ht="15.6" x14ac:dyDescent="0.3">
      <c r="A6" s="9"/>
      <c r="B6" s="9"/>
      <c r="C6" s="167" t="s">
        <v>193</v>
      </c>
      <c r="D6" s="167"/>
      <c r="E6" s="167"/>
      <c r="F6" s="167"/>
      <c r="G6" s="167"/>
      <c r="H6" s="167"/>
      <c r="I6" s="9"/>
      <c r="J6" s="13" t="s">
        <v>709</v>
      </c>
      <c r="K6" s="14" t="s">
        <v>710</v>
      </c>
      <c r="L6" s="14" t="s">
        <v>711</v>
      </c>
      <c r="M6" s="14" t="s">
        <v>712</v>
      </c>
    </row>
    <row r="7" spans="1:13" ht="15.6" x14ac:dyDescent="0.3">
      <c r="A7" s="15" t="s">
        <v>194</v>
      </c>
      <c r="B7" s="15" t="s">
        <v>195</v>
      </c>
      <c r="C7" s="16" t="s">
        <v>186</v>
      </c>
      <c r="D7" s="16" t="s">
        <v>187</v>
      </c>
      <c r="E7" s="16" t="s">
        <v>188</v>
      </c>
      <c r="F7" s="16" t="s">
        <v>189</v>
      </c>
      <c r="G7" s="16" t="s">
        <v>682</v>
      </c>
      <c r="H7" s="16" t="s">
        <v>709</v>
      </c>
      <c r="I7" s="9"/>
      <c r="J7" s="17" t="s">
        <v>196</v>
      </c>
      <c r="K7" s="17" t="s">
        <v>197</v>
      </c>
      <c r="L7" s="17" t="s">
        <v>685</v>
      </c>
      <c r="M7" s="17" t="s">
        <v>685</v>
      </c>
    </row>
    <row r="8" spans="1:13" ht="15.6" x14ac:dyDescent="0.3">
      <c r="A8" s="163" t="s">
        <v>198</v>
      </c>
      <c r="B8" s="18" t="s">
        <v>201</v>
      </c>
      <c r="C8" s="19">
        <v>43753</v>
      </c>
      <c r="D8" s="19">
        <v>44188</v>
      </c>
      <c r="E8" s="19">
        <v>44425</v>
      </c>
      <c r="F8" s="19">
        <v>44650</v>
      </c>
      <c r="G8" s="19">
        <v>44850</v>
      </c>
      <c r="H8" s="19">
        <v>45419</v>
      </c>
      <c r="I8" s="20"/>
      <c r="J8" s="21">
        <f>H8/H14</f>
        <v>0.35784124482962382</v>
      </c>
      <c r="K8" s="21">
        <f>(H8-G8)/G8</f>
        <v>1.2686733556298773E-2</v>
      </c>
      <c r="L8" s="21">
        <f>((F8/C8)^(1/3)-1)</f>
        <v>6.7876408018141543E-3</v>
      </c>
      <c r="M8" s="21">
        <f>((H8/C8)^(1/5)-1)</f>
        <v>7.5020681230713038E-3</v>
      </c>
    </row>
    <row r="9" spans="1:13" ht="15.6" x14ac:dyDescent="0.3">
      <c r="A9" s="164"/>
      <c r="B9" s="18" t="s">
        <v>684</v>
      </c>
      <c r="C9" s="22">
        <v>2857647896.8303785</v>
      </c>
      <c r="D9" s="22">
        <v>2957707732.8006182</v>
      </c>
      <c r="E9" s="22">
        <v>3164417441.5700378</v>
      </c>
      <c r="F9" s="22">
        <v>3267850084.5700688</v>
      </c>
      <c r="G9" s="22">
        <v>3065467249.7700806</v>
      </c>
      <c r="H9" s="22">
        <v>3175505332.4798665</v>
      </c>
      <c r="I9" s="20"/>
      <c r="J9" s="21">
        <f>H9/H15</f>
        <v>0.37881404135819025</v>
      </c>
      <c r="K9" s="21">
        <f t="shared" ref="K9:K16" si="0">(H9-G9)/G9</f>
        <v>3.5896022936809754E-2</v>
      </c>
      <c r="L9" s="21">
        <f t="shared" ref="L9:L16" si="1">((F9/C9)^(1/3)-1)</f>
        <v>4.5725751221700639E-2</v>
      </c>
      <c r="M9" s="21">
        <f t="shared" ref="M9:M16" si="2">((H9/C9)^(1/5)-1)</f>
        <v>2.1317623447128398E-2</v>
      </c>
    </row>
    <row r="10" spans="1:13" ht="15.6" x14ac:dyDescent="0.3">
      <c r="A10" s="164"/>
      <c r="B10" s="18" t="s">
        <v>184</v>
      </c>
      <c r="C10" s="22">
        <v>65313.187594687872</v>
      </c>
      <c r="D10" s="22">
        <v>66934.63684259569</v>
      </c>
      <c r="E10" s="22">
        <v>71230.555803489871</v>
      </c>
      <c r="F10" s="22">
        <v>73188.13179328262</v>
      </c>
      <c r="G10" s="22">
        <v>68349.325524416519</v>
      </c>
      <c r="H10" s="22">
        <v>69915.79146348151</v>
      </c>
      <c r="I10" s="20"/>
      <c r="J10" s="21"/>
      <c r="K10" s="21">
        <f t="shared" si="0"/>
        <v>2.2918528120740557E-2</v>
      </c>
      <c r="L10" s="21">
        <f t="shared" si="1"/>
        <v>3.8675594377455935E-2</v>
      </c>
      <c r="M10" s="21">
        <f t="shared" si="2"/>
        <v>1.3712681850663433E-2</v>
      </c>
    </row>
    <row r="11" spans="1:13" ht="15.6" x14ac:dyDescent="0.3">
      <c r="A11" s="163" t="s">
        <v>199</v>
      </c>
      <c r="B11" s="18" t="s">
        <v>201</v>
      </c>
      <c r="C11" s="19">
        <v>71820</v>
      </c>
      <c r="D11" s="19">
        <v>73746</v>
      </c>
      <c r="E11" s="19">
        <v>75417</v>
      </c>
      <c r="F11" s="19">
        <v>77266</v>
      </c>
      <c r="G11" s="19">
        <v>79119</v>
      </c>
      <c r="H11" s="19">
        <v>81506</v>
      </c>
      <c r="I11" s="20"/>
      <c r="J11" s="21">
        <f>H11/H14</f>
        <v>0.64215875517037624</v>
      </c>
      <c r="K11" s="21">
        <f t="shared" si="0"/>
        <v>3.0169744309205122E-2</v>
      </c>
      <c r="L11" s="21">
        <f t="shared" si="1"/>
        <v>2.4662894510078193E-2</v>
      </c>
      <c r="M11" s="21">
        <f t="shared" si="2"/>
        <v>2.5625560824189986E-2</v>
      </c>
    </row>
    <row r="12" spans="1:13" ht="15.6" x14ac:dyDescent="0.3">
      <c r="A12" s="164"/>
      <c r="B12" s="18" t="s">
        <v>684</v>
      </c>
      <c r="C12" s="22">
        <v>4465578999.0986357</v>
      </c>
      <c r="D12" s="22">
        <v>4673408695.8104172</v>
      </c>
      <c r="E12" s="22">
        <v>5062938045.1698427</v>
      </c>
      <c r="F12" s="22">
        <v>5245864796.5898285</v>
      </c>
      <c r="G12" s="22">
        <v>4968650217.9800158</v>
      </c>
      <c r="H12" s="22">
        <v>5207249755.1999474</v>
      </c>
      <c r="I12" s="20"/>
      <c r="J12" s="21">
        <f>H12/H15</f>
        <v>0.62118595864182691</v>
      </c>
      <c r="K12" s="21">
        <f t="shared" si="0"/>
        <v>4.8020997001663214E-2</v>
      </c>
      <c r="L12" s="21">
        <f t="shared" si="1"/>
        <v>5.514733283941653E-2</v>
      </c>
      <c r="M12" s="21">
        <f t="shared" si="2"/>
        <v>3.1207650320160596E-2</v>
      </c>
    </row>
    <row r="13" spans="1:13" ht="15.6" x14ac:dyDescent="0.3">
      <c r="A13" s="164"/>
      <c r="B13" s="18" t="s">
        <v>184</v>
      </c>
      <c r="C13" s="22">
        <v>62177.373977981559</v>
      </c>
      <c r="D13" s="22">
        <v>63371.69061115745</v>
      </c>
      <c r="E13" s="22">
        <v>67132.583438347356</v>
      </c>
      <c r="F13" s="22">
        <v>67893.572808089302</v>
      </c>
      <c r="G13" s="22">
        <v>62799.709525904218</v>
      </c>
      <c r="H13" s="22">
        <v>63887.931627118829</v>
      </c>
      <c r="I13" s="20"/>
      <c r="J13" s="21"/>
      <c r="K13" s="21">
        <f t="shared" si="0"/>
        <v>1.7328457558640951E-2</v>
      </c>
      <c r="L13" s="21">
        <f t="shared" si="1"/>
        <v>2.9750699954753435E-2</v>
      </c>
      <c r="M13" s="21">
        <f t="shared" si="2"/>
        <v>5.4426193234544673E-3</v>
      </c>
    </row>
    <row r="14" spans="1:13" ht="15.6" x14ac:dyDescent="0.3">
      <c r="A14" s="165" t="s">
        <v>200</v>
      </c>
      <c r="B14" s="23" t="s">
        <v>201</v>
      </c>
      <c r="C14" s="24">
        <v>115573</v>
      </c>
      <c r="D14" s="24">
        <v>117934</v>
      </c>
      <c r="E14" s="24">
        <v>119842</v>
      </c>
      <c r="F14" s="24">
        <v>121916</v>
      </c>
      <c r="G14" s="24">
        <v>123969</v>
      </c>
      <c r="H14" s="24">
        <v>126925</v>
      </c>
      <c r="I14" s="20"/>
      <c r="J14" s="25"/>
      <c r="K14" s="26">
        <f t="shared" si="0"/>
        <v>2.3844670845130637E-2</v>
      </c>
      <c r="L14" s="26">
        <f t="shared" si="1"/>
        <v>1.7969515995820418E-2</v>
      </c>
      <c r="M14" s="26">
        <f t="shared" si="2"/>
        <v>1.8915472297138303E-2</v>
      </c>
    </row>
    <row r="15" spans="1:13" ht="15.6" x14ac:dyDescent="0.3">
      <c r="A15" s="166"/>
      <c r="B15" s="23" t="s">
        <v>684</v>
      </c>
      <c r="C15" s="27">
        <v>7323226895.9207392</v>
      </c>
      <c r="D15" s="27">
        <v>7631116428.6074896</v>
      </c>
      <c r="E15" s="27">
        <v>8227355486.7399187</v>
      </c>
      <c r="F15" s="27">
        <v>8513714881.1601868</v>
      </c>
      <c r="G15" s="27">
        <v>8034117467.7501211</v>
      </c>
      <c r="H15" s="27">
        <v>8382755087.6796703</v>
      </c>
      <c r="I15" s="20"/>
      <c r="J15" s="25"/>
      <c r="K15" s="26">
        <f t="shared" si="0"/>
        <v>4.3394638095474836E-2</v>
      </c>
      <c r="L15" s="26">
        <f t="shared" si="1"/>
        <v>5.1490945403013022E-2</v>
      </c>
      <c r="M15" s="26">
        <f t="shared" si="2"/>
        <v>2.7393603634596309E-2</v>
      </c>
    </row>
    <row r="16" spans="1:13" ht="15.6" x14ac:dyDescent="0.3">
      <c r="A16" s="166"/>
      <c r="B16" s="23" t="s">
        <v>184</v>
      </c>
      <c r="C16" s="27">
        <v>63364.513302594372</v>
      </c>
      <c r="D16" s="27">
        <v>64706.670074851099</v>
      </c>
      <c r="E16" s="27">
        <v>68651.687110861953</v>
      </c>
      <c r="F16" s="27">
        <v>69832.629688967703</v>
      </c>
      <c r="G16" s="27">
        <v>64807.471769152944</v>
      </c>
      <c r="H16" s="27">
        <v>66044.948494620214</v>
      </c>
      <c r="I16" s="20"/>
      <c r="J16" s="25"/>
      <c r="K16" s="26">
        <f t="shared" si="0"/>
        <v>1.9094661335890651E-2</v>
      </c>
      <c r="L16" s="26">
        <f t="shared" si="1"/>
        <v>3.2929698660377316E-2</v>
      </c>
      <c r="M16" s="26">
        <f t="shared" si="2"/>
        <v>8.3207405991627681E-3</v>
      </c>
    </row>
    <row r="19" spans="1:1" x14ac:dyDescent="0.3">
      <c r="A19" t="s">
        <v>202</v>
      </c>
    </row>
  </sheetData>
  <sheetProtection algorithmName="SHA-512" hashValue="LMZguApEYI60FUjU8wO2e/TZ6Dx4NRrJZdN1zWLnKzZ33HY5pTIg5pTKAa85xNK1gbEFbVMXfLv0hkO7SGUMvA==" saltValue="H202DD0Lq22CF4j6+1mpdA==" spinCount="100000" sheet="1" objects="1" scenarios="1"/>
  <mergeCells count="8">
    <mergeCell ref="A11:A13"/>
    <mergeCell ref="A14:A16"/>
    <mergeCell ref="A1:M1"/>
    <mergeCell ref="A2:M2"/>
    <mergeCell ref="A3:M3"/>
    <mergeCell ref="A4:M4"/>
    <mergeCell ref="C6:H6"/>
    <mergeCell ref="A8:A10"/>
  </mergeCells>
  <printOptions horizontalCentered="1"/>
  <pageMargins left="0.25" right="0.25" top="0.75" bottom="0.75" header="0.3" footer="0.3"/>
  <pageSetup scale="69" fitToHeight="10" orientation="landscape" r:id="rId1"/>
  <headerFooter>
    <oddFoote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B0687-C343-4804-BD60-281F60640B1D}">
  <sheetPr>
    <pageSetUpPr fitToPage="1"/>
  </sheetPr>
  <dimension ref="A1:L40"/>
  <sheetViews>
    <sheetView workbookViewId="0">
      <selection activeCell="A2" sqref="A2"/>
    </sheetView>
  </sheetViews>
  <sheetFormatPr defaultRowHeight="14.4" x14ac:dyDescent="0.3"/>
  <cols>
    <col min="1" max="1" width="44.44140625" bestFit="1" customWidth="1"/>
    <col min="8" max="8" width="1.88671875" customWidth="1"/>
  </cols>
  <sheetData>
    <row r="1" spans="1:12" ht="22.95" customHeight="1" x14ac:dyDescent="0.4">
      <c r="A1" s="162" t="s">
        <v>400</v>
      </c>
      <c r="B1" s="162"/>
      <c r="C1" s="162"/>
      <c r="D1" s="162"/>
      <c r="E1" s="162"/>
      <c r="F1" s="162"/>
      <c r="G1" s="162"/>
      <c r="H1" s="162"/>
      <c r="I1" s="162"/>
      <c r="J1" s="162"/>
      <c r="K1" s="162"/>
      <c r="L1" s="39"/>
    </row>
    <row r="2" spans="1:12" ht="22.95" customHeight="1" x14ac:dyDescent="0.4">
      <c r="A2" s="162" t="s">
        <v>398</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20.25" customHeight="1" x14ac:dyDescent="0.3">
      <c r="A7" s="65"/>
      <c r="B7" s="189" t="s">
        <v>181</v>
      </c>
      <c r="C7" s="182"/>
      <c r="D7" s="182"/>
      <c r="E7" s="182"/>
      <c r="F7" s="182"/>
      <c r="G7" s="182"/>
      <c r="H7" s="201"/>
      <c r="I7" s="202"/>
      <c r="J7" s="202"/>
      <c r="K7" s="202"/>
    </row>
    <row r="8" spans="1:12" x14ac:dyDescent="0.3">
      <c r="A8" s="41" t="s">
        <v>228</v>
      </c>
      <c r="B8" s="111" t="s">
        <v>186</v>
      </c>
      <c r="C8" s="111" t="s">
        <v>187</v>
      </c>
      <c r="D8" s="111" t="s">
        <v>188</v>
      </c>
      <c r="E8" s="111" t="s">
        <v>189</v>
      </c>
      <c r="F8" s="111" t="s">
        <v>682</v>
      </c>
      <c r="G8" s="111" t="s">
        <v>709</v>
      </c>
      <c r="H8" s="201"/>
      <c r="I8" s="202"/>
      <c r="J8" s="202"/>
      <c r="K8" s="202"/>
    </row>
    <row r="9" spans="1:12" x14ac:dyDescent="0.3">
      <c r="A9" s="55" t="s">
        <v>229</v>
      </c>
      <c r="B9" s="89">
        <v>7644</v>
      </c>
      <c r="C9" s="89">
        <v>7575</v>
      </c>
      <c r="D9" s="89">
        <v>7431</v>
      </c>
      <c r="E9" s="89">
        <v>7267</v>
      </c>
      <c r="F9" s="89">
        <v>6787</v>
      </c>
      <c r="G9" s="89">
        <v>6221</v>
      </c>
      <c r="H9" s="201"/>
      <c r="I9" s="67">
        <f>G9/G$14</f>
        <v>0.1481049423864394</v>
      </c>
      <c r="J9" s="67">
        <f t="shared" ref="J9:J14" si="0">(G9-F9)/F9</f>
        <v>-8.3394725209960219E-2</v>
      </c>
      <c r="K9" s="67">
        <f t="shared" ref="K9:K14" si="1">((G9/B9)^(1/5)-1)</f>
        <v>-4.0360966662821407E-2</v>
      </c>
    </row>
    <row r="10" spans="1:12" x14ac:dyDescent="0.3">
      <c r="A10" s="55" t="s">
        <v>230</v>
      </c>
      <c r="B10" s="89">
        <v>6549</v>
      </c>
      <c r="C10" s="89">
        <v>6416</v>
      </c>
      <c r="D10" s="89">
        <v>6349</v>
      </c>
      <c r="E10" s="89">
        <v>6122</v>
      </c>
      <c r="F10" s="89">
        <v>5540</v>
      </c>
      <c r="G10" s="89">
        <v>4888</v>
      </c>
      <c r="H10" s="201"/>
      <c r="I10" s="67">
        <f>G10/G$14</f>
        <v>0.11636986953623464</v>
      </c>
      <c r="J10" s="67">
        <f t="shared" si="0"/>
        <v>-0.11768953068592057</v>
      </c>
      <c r="K10" s="67">
        <f t="shared" si="1"/>
        <v>-5.6827257250796515E-2</v>
      </c>
    </row>
    <row r="11" spans="1:12" x14ac:dyDescent="0.3">
      <c r="A11" s="55" t="s">
        <v>231</v>
      </c>
      <c r="B11" s="89">
        <v>11030</v>
      </c>
      <c r="C11" s="89">
        <v>11219</v>
      </c>
      <c r="D11" s="89">
        <v>11379</v>
      </c>
      <c r="E11" s="89">
        <v>11280</v>
      </c>
      <c r="F11" s="89">
        <v>10840</v>
      </c>
      <c r="G11" s="89">
        <v>9883</v>
      </c>
      <c r="H11" s="201"/>
      <c r="I11" s="67">
        <f>G11/G$14</f>
        <v>0.23528711551280831</v>
      </c>
      <c r="J11" s="67">
        <f t="shared" si="0"/>
        <v>-8.8284132841328411E-2</v>
      </c>
      <c r="K11" s="67">
        <f t="shared" si="1"/>
        <v>-2.1721167498070071E-2</v>
      </c>
    </row>
    <row r="12" spans="1:12" x14ac:dyDescent="0.3">
      <c r="A12" s="55" t="s">
        <v>232</v>
      </c>
      <c r="B12" s="89">
        <v>16467</v>
      </c>
      <c r="C12" s="89">
        <v>16786</v>
      </c>
      <c r="D12" s="89">
        <v>16910</v>
      </c>
      <c r="E12" s="89">
        <v>16869</v>
      </c>
      <c r="F12" s="89">
        <v>15823</v>
      </c>
      <c r="G12" s="89">
        <v>14459</v>
      </c>
      <c r="H12" s="201"/>
      <c r="I12" s="67">
        <f>G12/G$14</f>
        <v>0.34422912103609182</v>
      </c>
      <c r="J12" s="67">
        <f t="shared" si="0"/>
        <v>-8.620362763066422E-2</v>
      </c>
      <c r="K12" s="67">
        <f t="shared" si="1"/>
        <v>-2.5672962300160473E-2</v>
      </c>
    </row>
    <row r="13" spans="1:12" x14ac:dyDescent="0.3">
      <c r="A13" s="55" t="s">
        <v>233</v>
      </c>
      <c r="B13" s="89">
        <v>7162</v>
      </c>
      <c r="C13" s="89">
        <v>7268</v>
      </c>
      <c r="D13" s="89">
        <v>7358</v>
      </c>
      <c r="E13" s="89">
        <v>7306</v>
      </c>
      <c r="F13" s="89">
        <v>7185</v>
      </c>
      <c r="G13" s="89">
        <v>6627</v>
      </c>
      <c r="H13" s="201"/>
      <c r="I13" s="67">
        <f>G13/G$14</f>
        <v>0.1577706885058566</v>
      </c>
      <c r="J13" s="67">
        <f t="shared" si="0"/>
        <v>-7.7661795407098125E-2</v>
      </c>
      <c r="K13" s="67">
        <f t="shared" si="1"/>
        <v>-1.5407482967003672E-2</v>
      </c>
    </row>
    <row r="14" spans="1:12" x14ac:dyDescent="0.3">
      <c r="A14" s="48" t="s">
        <v>210</v>
      </c>
      <c r="B14" s="90">
        <v>48763</v>
      </c>
      <c r="C14" s="90">
        <v>49172</v>
      </c>
      <c r="D14" s="90">
        <v>49291</v>
      </c>
      <c r="E14" s="90">
        <v>48756</v>
      </c>
      <c r="F14" s="90">
        <v>46102</v>
      </c>
      <c r="G14" s="90">
        <v>42004</v>
      </c>
      <c r="H14" s="201"/>
      <c r="I14" s="30"/>
      <c r="J14" s="68">
        <f t="shared" si="0"/>
        <v>-8.8889852934796759E-2</v>
      </c>
      <c r="K14" s="68">
        <f t="shared" si="1"/>
        <v>-2.9400537064363075E-2</v>
      </c>
    </row>
    <row r="16" spans="1:12" x14ac:dyDescent="0.3">
      <c r="A16" t="s">
        <v>331</v>
      </c>
    </row>
    <row r="19" spans="1:11" ht="22.8" x14ac:dyDescent="0.4">
      <c r="A19" s="162" t="s">
        <v>401</v>
      </c>
      <c r="B19" s="162"/>
      <c r="C19" s="162"/>
      <c r="D19" s="162"/>
      <c r="E19" s="162"/>
      <c r="F19" s="162"/>
      <c r="G19" s="162"/>
      <c r="H19" s="162"/>
      <c r="I19" s="162"/>
      <c r="J19" s="162"/>
      <c r="K19" s="162"/>
    </row>
    <row r="20" spans="1:11" ht="22.8" x14ac:dyDescent="0.4">
      <c r="A20" s="162" t="s">
        <v>398</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5" customHeight="1" x14ac:dyDescent="0.3">
      <c r="A24" s="64"/>
      <c r="B24" s="189" t="s">
        <v>243</v>
      </c>
      <c r="C24" s="182"/>
      <c r="D24" s="182"/>
      <c r="E24" s="182"/>
      <c r="F24" s="182"/>
      <c r="G24" s="182"/>
      <c r="H24" s="203"/>
      <c r="I24" s="202" t="s">
        <v>1110</v>
      </c>
      <c r="J24" s="202" t="s">
        <v>1111</v>
      </c>
      <c r="K24" s="202" t="s">
        <v>1112</v>
      </c>
    </row>
    <row r="25" spans="1:11" ht="19.5" customHeight="1" x14ac:dyDescent="0.3">
      <c r="A25" s="65"/>
      <c r="B25" s="189" t="s">
        <v>181</v>
      </c>
      <c r="C25" s="182"/>
      <c r="D25" s="182"/>
      <c r="E25" s="182"/>
      <c r="F25" s="182"/>
      <c r="G25" s="182"/>
      <c r="H25" s="204"/>
      <c r="I25" s="202"/>
      <c r="J25" s="202"/>
      <c r="K25" s="202"/>
    </row>
    <row r="26" spans="1:11" x14ac:dyDescent="0.3">
      <c r="A26" s="41" t="s">
        <v>333</v>
      </c>
      <c r="B26" s="111" t="s">
        <v>186</v>
      </c>
      <c r="C26" s="111" t="s">
        <v>187</v>
      </c>
      <c r="D26" s="111" t="s">
        <v>188</v>
      </c>
      <c r="E26" s="111" t="s">
        <v>189</v>
      </c>
      <c r="F26" s="111" t="s">
        <v>682</v>
      </c>
      <c r="G26" s="111" t="s">
        <v>709</v>
      </c>
      <c r="H26" s="204"/>
      <c r="I26" s="202"/>
      <c r="J26" s="202"/>
      <c r="K26" s="202"/>
    </row>
    <row r="27" spans="1:11" x14ac:dyDescent="0.3">
      <c r="A27" s="55" t="s">
        <v>214</v>
      </c>
      <c r="B27" s="89">
        <v>5717</v>
      </c>
      <c r="C27" s="89">
        <v>6101</v>
      </c>
      <c r="D27" s="89">
        <v>6437</v>
      </c>
      <c r="E27" s="89">
        <v>6708</v>
      </c>
      <c r="F27" s="89">
        <v>6660</v>
      </c>
      <c r="G27" s="89">
        <v>6460</v>
      </c>
      <c r="H27" s="204"/>
      <c r="I27" s="67">
        <f>G27/G$14</f>
        <v>0.15379487667841157</v>
      </c>
      <c r="J27" s="67">
        <f>(G27-F27)/F27</f>
        <v>-3.003003003003003E-2</v>
      </c>
      <c r="K27" s="67">
        <f>((G27/B27)^(1/5)-1)</f>
        <v>2.4738056301159883E-2</v>
      </c>
    </row>
    <row r="28" spans="1:11" x14ac:dyDescent="0.3">
      <c r="A28" s="55" t="s">
        <v>215</v>
      </c>
      <c r="B28" s="89">
        <v>1523</v>
      </c>
      <c r="C28" s="89">
        <v>1577</v>
      </c>
      <c r="D28" s="89">
        <v>1606</v>
      </c>
      <c r="E28" s="89">
        <v>1610</v>
      </c>
      <c r="F28" s="89">
        <v>1512</v>
      </c>
      <c r="G28" s="89">
        <v>1385</v>
      </c>
      <c r="H28" s="204"/>
      <c r="I28" s="67">
        <f t="shared" ref="I28:I37" si="2">G28/G$14</f>
        <v>3.2973050185696601E-2</v>
      </c>
      <c r="J28" s="67">
        <f t="shared" ref="J28:J38" si="3">(G28-F28)/F28</f>
        <v>-8.3994708994708997E-2</v>
      </c>
      <c r="K28" s="67">
        <f t="shared" ref="K28:K38" si="4">((G28/B28)^(1/5)-1)</f>
        <v>-1.8817092607232078E-2</v>
      </c>
    </row>
    <row r="29" spans="1:11" x14ac:dyDescent="0.3">
      <c r="A29" s="55" t="s">
        <v>216</v>
      </c>
      <c r="B29" s="89">
        <v>254</v>
      </c>
      <c r="C29" s="89">
        <v>277</v>
      </c>
      <c r="D29" s="89">
        <v>300</v>
      </c>
      <c r="E29" s="89">
        <v>309</v>
      </c>
      <c r="F29" s="89">
        <v>282</v>
      </c>
      <c r="G29" s="89">
        <v>277</v>
      </c>
      <c r="H29" s="204"/>
      <c r="I29" s="67">
        <f t="shared" si="2"/>
        <v>6.5946100371393201E-3</v>
      </c>
      <c r="J29" s="67">
        <f t="shared" si="3"/>
        <v>-1.7730496453900711E-2</v>
      </c>
      <c r="K29" s="67">
        <f t="shared" si="4"/>
        <v>1.7487799738526322E-2</v>
      </c>
    </row>
    <row r="30" spans="1:11" x14ac:dyDescent="0.3">
      <c r="A30" s="55" t="s">
        <v>217</v>
      </c>
      <c r="B30" s="89">
        <v>18009</v>
      </c>
      <c r="C30" s="89">
        <v>18333</v>
      </c>
      <c r="D30" s="89">
        <v>18435</v>
      </c>
      <c r="E30" s="89">
        <v>18294</v>
      </c>
      <c r="F30" s="89">
        <v>17702</v>
      </c>
      <c r="G30" s="89">
        <v>16456</v>
      </c>
      <c r="H30" s="204"/>
      <c r="I30" s="67">
        <f t="shared" si="2"/>
        <v>0.39177221217026947</v>
      </c>
      <c r="J30" s="67">
        <f t="shared" si="3"/>
        <v>-7.0387526833126199E-2</v>
      </c>
      <c r="K30" s="67">
        <f t="shared" si="4"/>
        <v>-1.7874615626921164E-2</v>
      </c>
    </row>
    <row r="31" spans="1:11" x14ac:dyDescent="0.3">
      <c r="A31" s="55" t="s">
        <v>218</v>
      </c>
      <c r="B31" s="89">
        <v>5166</v>
      </c>
      <c r="C31" s="89">
        <v>5417</v>
      </c>
      <c r="D31" s="89">
        <v>5600</v>
      </c>
      <c r="E31" s="89">
        <v>5676</v>
      </c>
      <c r="F31" s="89">
        <v>5506</v>
      </c>
      <c r="G31" s="89">
        <v>5264</v>
      </c>
      <c r="H31" s="204"/>
      <c r="I31" s="67">
        <f t="shared" si="2"/>
        <v>0.12532139796209885</v>
      </c>
      <c r="J31" s="67">
        <f t="shared" si="3"/>
        <v>-4.3952052306574646E-2</v>
      </c>
      <c r="K31" s="67">
        <f t="shared" si="4"/>
        <v>3.7655718877931399E-3</v>
      </c>
    </row>
    <row r="32" spans="1:11" x14ac:dyDescent="0.3">
      <c r="A32" s="55" t="s">
        <v>219</v>
      </c>
      <c r="B32" s="89">
        <v>3922</v>
      </c>
      <c r="C32" s="89">
        <v>3952</v>
      </c>
      <c r="D32" s="89">
        <v>3969</v>
      </c>
      <c r="E32" s="89">
        <v>3937</v>
      </c>
      <c r="F32" s="89">
        <v>3754</v>
      </c>
      <c r="G32" s="89">
        <v>3332</v>
      </c>
      <c r="H32" s="204"/>
      <c r="I32" s="67">
        <f t="shared" si="2"/>
        <v>7.9325778497285976E-2</v>
      </c>
      <c r="J32" s="67">
        <f t="shared" si="3"/>
        <v>-0.11241342567927544</v>
      </c>
      <c r="K32" s="67">
        <f t="shared" si="4"/>
        <v>-3.2079962197880785E-2</v>
      </c>
    </row>
    <row r="33" spans="1:11" x14ac:dyDescent="0.3">
      <c r="A33" s="55" t="s">
        <v>220</v>
      </c>
      <c r="B33" s="89">
        <v>4188</v>
      </c>
      <c r="C33" s="89">
        <v>4174</v>
      </c>
      <c r="D33" s="89">
        <v>4137</v>
      </c>
      <c r="E33" s="89">
        <v>4087</v>
      </c>
      <c r="F33" s="89">
        <v>3817</v>
      </c>
      <c r="G33" s="89">
        <v>3292</v>
      </c>
      <c r="H33" s="204"/>
      <c r="I33" s="67">
        <f>G33/G$14</f>
        <v>7.8373488239215319E-2</v>
      </c>
      <c r="J33" s="67">
        <f>(G33-F33)/F33</f>
        <v>-0.13754257270107415</v>
      </c>
      <c r="K33" s="67">
        <f t="shared" si="4"/>
        <v>-4.7004981042335525E-2</v>
      </c>
    </row>
    <row r="34" spans="1:11" x14ac:dyDescent="0.3">
      <c r="A34" s="55" t="s">
        <v>221</v>
      </c>
      <c r="B34" s="89">
        <v>2150</v>
      </c>
      <c r="C34" s="89">
        <v>2159</v>
      </c>
      <c r="D34" s="89">
        <v>2170</v>
      </c>
      <c r="E34" s="89">
        <v>2162</v>
      </c>
      <c r="F34" s="89">
        <v>2053</v>
      </c>
      <c r="G34" s="89">
        <v>1857</v>
      </c>
      <c r="H34" s="204"/>
      <c r="I34" s="67">
        <f t="shared" si="2"/>
        <v>4.4210075230930387E-2</v>
      </c>
      <c r="J34" s="67">
        <f t="shared" si="3"/>
        <v>-9.5470043838285432E-2</v>
      </c>
      <c r="K34" s="67">
        <f t="shared" si="4"/>
        <v>-2.8875996608992094E-2</v>
      </c>
    </row>
    <row r="35" spans="1:11" x14ac:dyDescent="0.3">
      <c r="A35" s="55" t="s">
        <v>686</v>
      </c>
      <c r="B35" s="89">
        <v>482</v>
      </c>
      <c r="C35" s="89">
        <v>487</v>
      </c>
      <c r="D35" s="89">
        <v>492</v>
      </c>
      <c r="E35" s="89">
        <v>479</v>
      </c>
      <c r="F35" s="89">
        <v>456</v>
      </c>
      <c r="G35" s="89">
        <v>416</v>
      </c>
      <c r="H35" s="204"/>
      <c r="I35" s="67">
        <f t="shared" si="2"/>
        <v>9.9038186839348636E-3</v>
      </c>
      <c r="J35" s="67">
        <f t="shared" si="3"/>
        <v>-8.771929824561403E-2</v>
      </c>
      <c r="K35" s="67">
        <f t="shared" si="4"/>
        <v>-2.9022293969174107E-2</v>
      </c>
    </row>
    <row r="36" spans="1:11" x14ac:dyDescent="0.3">
      <c r="A36" s="55" t="s">
        <v>223</v>
      </c>
      <c r="B36" s="89">
        <v>566</v>
      </c>
      <c r="C36" s="89">
        <v>605</v>
      </c>
      <c r="D36" s="89">
        <v>633</v>
      </c>
      <c r="E36" s="89">
        <v>650</v>
      </c>
      <c r="F36" s="89">
        <v>627</v>
      </c>
      <c r="G36" s="89">
        <v>598</v>
      </c>
      <c r="H36" s="204"/>
      <c r="I36" s="67">
        <f t="shared" si="2"/>
        <v>1.4236739358156366E-2</v>
      </c>
      <c r="J36" s="67">
        <f t="shared" si="3"/>
        <v>-4.6251993620414676E-2</v>
      </c>
      <c r="K36" s="67">
        <f t="shared" si="4"/>
        <v>1.1060050240705888E-2</v>
      </c>
    </row>
    <row r="37" spans="1:11" x14ac:dyDescent="0.3">
      <c r="A37" s="55" t="s">
        <v>224</v>
      </c>
      <c r="B37" s="89">
        <v>6786</v>
      </c>
      <c r="C37" s="89">
        <v>6090</v>
      </c>
      <c r="D37" s="89">
        <v>5512</v>
      </c>
      <c r="E37" s="89">
        <v>4844</v>
      </c>
      <c r="F37" s="89">
        <v>3733</v>
      </c>
      <c r="G37" s="89">
        <v>2667</v>
      </c>
      <c r="H37" s="204"/>
      <c r="I37" s="67">
        <f t="shared" si="2"/>
        <v>6.3493952956861249E-2</v>
      </c>
      <c r="J37" s="67">
        <f t="shared" si="3"/>
        <v>-0.28556121082239488</v>
      </c>
      <c r="K37" s="67">
        <f t="shared" si="4"/>
        <v>-0.17037499727583028</v>
      </c>
    </row>
    <row r="38" spans="1:11" x14ac:dyDescent="0.3">
      <c r="A38" s="48" t="s">
        <v>210</v>
      </c>
      <c r="B38" s="90">
        <v>48763</v>
      </c>
      <c r="C38" s="90">
        <v>49172</v>
      </c>
      <c r="D38" s="90">
        <v>49291</v>
      </c>
      <c r="E38" s="90">
        <v>48756</v>
      </c>
      <c r="F38" s="90">
        <v>46102</v>
      </c>
      <c r="G38" s="90">
        <v>42004</v>
      </c>
      <c r="H38" s="205"/>
      <c r="I38" s="30"/>
      <c r="J38" s="68">
        <f t="shared" si="3"/>
        <v>-8.8889852934796759E-2</v>
      </c>
      <c r="K38" s="68">
        <f t="shared" si="4"/>
        <v>-2.9400537064363075E-2</v>
      </c>
    </row>
    <row r="40" spans="1:11" x14ac:dyDescent="0.3">
      <c r="A40" t="s">
        <v>334</v>
      </c>
    </row>
  </sheetData>
  <sheetProtection algorithmName="SHA-512" hashValue="yj1lL9nNBuW4fxCEkwI59bKpKtJB0tgnWnLbZgs5JbnacEHvLNELuG701sq5hS6q/lkHKa9bKVYB0F8lfHbreQ==" saltValue="Sj85UEi2uSZoMuxKicK6Lw=="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0" fitToHeight="10" orientation="portrait" r:id="rId1"/>
  <headerFooter>
    <oddFoote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39F7-3796-4545-8099-44D8D7159F27}">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402</v>
      </c>
      <c r="B1" s="162"/>
      <c r="C1" s="162"/>
      <c r="D1" s="162"/>
      <c r="E1" s="162"/>
      <c r="F1" s="162"/>
      <c r="G1" s="162"/>
      <c r="H1" s="162"/>
      <c r="I1" s="162"/>
      <c r="J1" s="162"/>
      <c r="K1" s="162"/>
      <c r="L1" s="39"/>
    </row>
    <row r="2" spans="1:12" ht="22.95" customHeight="1" x14ac:dyDescent="0.4">
      <c r="A2" s="162" t="s">
        <v>398</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1113</v>
      </c>
      <c r="C9" s="94">
        <v>1188</v>
      </c>
      <c r="D9" s="94">
        <v>1235</v>
      </c>
      <c r="E9" s="94">
        <v>1278</v>
      </c>
      <c r="F9" s="94">
        <v>1197</v>
      </c>
      <c r="G9" s="94">
        <v>1100</v>
      </c>
      <c r="H9" s="201"/>
      <c r="I9" s="67">
        <f>G9/G$17</f>
        <v>2.618798209694315E-2</v>
      </c>
      <c r="J9" s="67">
        <f>(G9-F9)/F9</f>
        <v>-8.1035923141186295E-2</v>
      </c>
      <c r="K9" s="67">
        <f>((G9/B9)^(1/5)-1)</f>
        <v>-2.3470199294201022E-3</v>
      </c>
    </row>
    <row r="10" spans="1:12" x14ac:dyDescent="0.3">
      <c r="A10" s="112" t="s">
        <v>718</v>
      </c>
      <c r="B10" s="89">
        <v>8785</v>
      </c>
      <c r="C10" s="89">
        <v>8979</v>
      </c>
      <c r="D10" s="89">
        <v>9022</v>
      </c>
      <c r="E10" s="89">
        <v>9028</v>
      </c>
      <c r="F10" s="89">
        <v>8442</v>
      </c>
      <c r="G10" s="89">
        <v>7674</v>
      </c>
      <c r="H10" s="201"/>
      <c r="I10" s="67">
        <f t="shared" ref="I10:I16" si="0">G10/G$17</f>
        <v>0.1826968860108561</v>
      </c>
      <c r="J10" s="67">
        <f t="shared" ref="J10:J16" si="1">(G10-F10)/F10</f>
        <v>-9.097370291400142E-2</v>
      </c>
      <c r="K10" s="67">
        <f t="shared" ref="K10:K16" si="2">((G10/B10)^(1/5)-1)</f>
        <v>-2.6679196865621146E-2</v>
      </c>
    </row>
    <row r="11" spans="1:12" x14ac:dyDescent="0.3">
      <c r="A11" s="112" t="s">
        <v>717</v>
      </c>
      <c r="B11" s="94">
        <v>370</v>
      </c>
      <c r="C11" s="94">
        <v>385</v>
      </c>
      <c r="D11" s="94">
        <v>389</v>
      </c>
      <c r="E11" s="94">
        <v>384</v>
      </c>
      <c r="F11" s="94">
        <v>352</v>
      </c>
      <c r="G11" s="94">
        <v>321</v>
      </c>
      <c r="H11" s="201"/>
      <c r="I11" s="67">
        <f t="shared" si="0"/>
        <v>7.6421293210170464E-3</v>
      </c>
      <c r="J11" s="67">
        <f t="shared" si="1"/>
        <v>-8.8068181818181823E-2</v>
      </c>
      <c r="K11" s="67">
        <f t="shared" si="2"/>
        <v>-2.801254064361447E-2</v>
      </c>
    </row>
    <row r="12" spans="1:12" x14ac:dyDescent="0.3">
      <c r="A12" s="112" t="s">
        <v>716</v>
      </c>
      <c r="B12" s="94">
        <v>166</v>
      </c>
      <c r="C12" s="94">
        <v>168</v>
      </c>
      <c r="D12" s="94">
        <v>171</v>
      </c>
      <c r="E12" s="94">
        <v>167</v>
      </c>
      <c r="F12" s="94">
        <v>158</v>
      </c>
      <c r="G12" s="94">
        <v>147</v>
      </c>
      <c r="H12" s="201"/>
      <c r="I12" s="67">
        <f t="shared" si="0"/>
        <v>3.4996666984096754E-3</v>
      </c>
      <c r="J12" s="67">
        <f t="shared" si="1"/>
        <v>-6.9620253164556958E-2</v>
      </c>
      <c r="K12" s="67">
        <f t="shared" si="2"/>
        <v>-2.4017907236321245E-2</v>
      </c>
    </row>
    <row r="13" spans="1:12" x14ac:dyDescent="0.3">
      <c r="A13" s="112" t="s">
        <v>265</v>
      </c>
      <c r="B13" s="89">
        <v>35812</v>
      </c>
      <c r="C13" s="89">
        <v>35828</v>
      </c>
      <c r="D13" s="89">
        <v>35718</v>
      </c>
      <c r="E13" s="89">
        <v>35104</v>
      </c>
      <c r="F13" s="89">
        <v>33288</v>
      </c>
      <c r="G13" s="89">
        <v>30297</v>
      </c>
      <c r="H13" s="201"/>
      <c r="I13" s="67">
        <f t="shared" si="0"/>
        <v>0.72128844871916964</v>
      </c>
      <c r="J13" s="67">
        <f t="shared" si="1"/>
        <v>-8.9852198990627255E-2</v>
      </c>
      <c r="K13" s="67">
        <f t="shared" si="2"/>
        <v>-3.2893704886405861E-2</v>
      </c>
    </row>
    <row r="14" spans="1:12" x14ac:dyDescent="0.3">
      <c r="A14" s="112" t="s">
        <v>715</v>
      </c>
      <c r="B14" s="94">
        <v>1223</v>
      </c>
      <c r="C14" s="94">
        <v>1275</v>
      </c>
      <c r="D14" s="94">
        <v>1325</v>
      </c>
      <c r="E14" s="94">
        <v>1326</v>
      </c>
      <c r="F14" s="94">
        <v>1256</v>
      </c>
      <c r="G14" s="94">
        <v>1121</v>
      </c>
      <c r="H14" s="201"/>
      <c r="I14" s="67">
        <f t="shared" si="0"/>
        <v>2.6687934482430245E-2</v>
      </c>
      <c r="J14" s="67">
        <f t="shared" si="1"/>
        <v>-0.10748407643312102</v>
      </c>
      <c r="K14" s="67">
        <f t="shared" si="2"/>
        <v>-1.7266340876689101E-2</v>
      </c>
    </row>
    <row r="15" spans="1:12" x14ac:dyDescent="0.3">
      <c r="A15" s="112" t="s">
        <v>266</v>
      </c>
      <c r="B15" s="94">
        <v>509</v>
      </c>
      <c r="C15" s="94">
        <v>516</v>
      </c>
      <c r="D15" s="94">
        <v>532</v>
      </c>
      <c r="E15" s="94">
        <v>536</v>
      </c>
      <c r="F15" s="94">
        <v>515</v>
      </c>
      <c r="G15" s="94">
        <v>496</v>
      </c>
      <c r="H15" s="201"/>
      <c r="I15" s="67">
        <f t="shared" si="0"/>
        <v>1.1808399200076184E-2</v>
      </c>
      <c r="J15" s="67">
        <f t="shared" si="1"/>
        <v>-3.6893203883495145E-2</v>
      </c>
      <c r="K15" s="67">
        <f t="shared" si="2"/>
        <v>-5.1610537251374211E-3</v>
      </c>
    </row>
    <row r="16" spans="1:12" x14ac:dyDescent="0.3">
      <c r="A16" s="112" t="s">
        <v>714</v>
      </c>
      <c r="B16" s="94">
        <v>785</v>
      </c>
      <c r="C16" s="94">
        <v>833</v>
      </c>
      <c r="D16" s="94">
        <v>899</v>
      </c>
      <c r="E16" s="94">
        <v>933</v>
      </c>
      <c r="F16" s="94">
        <v>894</v>
      </c>
      <c r="G16" s="94">
        <v>848</v>
      </c>
      <c r="H16" s="201"/>
      <c r="I16" s="67">
        <f t="shared" si="0"/>
        <v>2.0188553471097992E-2</v>
      </c>
      <c r="J16" s="67">
        <f t="shared" si="1"/>
        <v>-5.145413870246085E-2</v>
      </c>
      <c r="K16" s="67">
        <f t="shared" si="2"/>
        <v>1.5559186652560841E-2</v>
      </c>
    </row>
    <row r="17" spans="1:12" x14ac:dyDescent="0.3">
      <c r="A17" s="113" t="s">
        <v>210</v>
      </c>
      <c r="B17" s="90">
        <v>48763</v>
      </c>
      <c r="C17" s="90">
        <v>49172</v>
      </c>
      <c r="D17" s="90">
        <v>49291</v>
      </c>
      <c r="E17" s="90">
        <v>48756</v>
      </c>
      <c r="F17" s="90">
        <v>46102</v>
      </c>
      <c r="G17" s="90">
        <v>42004</v>
      </c>
      <c r="H17" s="201"/>
      <c r="I17" s="30"/>
      <c r="J17" s="68">
        <f>(G17-F17)/F17</f>
        <v>-8.8889852934796759E-2</v>
      </c>
      <c r="K17" s="68">
        <f>((G17/B17)^(1/5)-1)</f>
        <v>-2.9400537064363075E-2</v>
      </c>
    </row>
    <row r="19" spans="1:12" x14ac:dyDescent="0.3">
      <c r="A19" t="s">
        <v>336</v>
      </c>
    </row>
    <row r="22" spans="1:12" ht="22.95" customHeight="1" x14ac:dyDescent="0.4">
      <c r="A22" s="162" t="s">
        <v>403</v>
      </c>
      <c r="B22" s="162"/>
      <c r="C22" s="162"/>
      <c r="D22" s="162"/>
      <c r="E22" s="162"/>
      <c r="F22" s="162"/>
      <c r="G22" s="162"/>
      <c r="H22" s="162"/>
      <c r="I22" s="162"/>
      <c r="J22" s="162"/>
      <c r="K22" s="162"/>
      <c r="L22" s="39"/>
    </row>
    <row r="23" spans="1:12" ht="22.95" customHeight="1" x14ac:dyDescent="0.4">
      <c r="A23" s="162" t="s">
        <v>398</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5830</v>
      </c>
      <c r="C30" s="94">
        <v>6010</v>
      </c>
      <c r="D30" s="94">
        <v>6131</v>
      </c>
      <c r="E30" s="94">
        <v>6110</v>
      </c>
      <c r="F30" s="94">
        <v>5794</v>
      </c>
      <c r="G30" s="94">
        <v>5164</v>
      </c>
      <c r="H30" s="201"/>
      <c r="I30" s="67">
        <f>G30/G$17</f>
        <v>0.1229406723169222</v>
      </c>
      <c r="J30" s="67">
        <f>(G30-F30)/F30</f>
        <v>-0.10873317224715223</v>
      </c>
      <c r="K30" s="67">
        <f>((G30/B30)^(1/5)-1)</f>
        <v>-2.3969170509894666E-2</v>
      </c>
    </row>
    <row r="31" spans="1:12" x14ac:dyDescent="0.3">
      <c r="A31" s="112" t="s">
        <v>722</v>
      </c>
      <c r="B31" s="89">
        <v>41142</v>
      </c>
      <c r="C31" s="89">
        <v>41256</v>
      </c>
      <c r="D31" s="89">
        <v>41137</v>
      </c>
      <c r="E31" s="89">
        <v>40551</v>
      </c>
      <c r="F31" s="89">
        <v>38245</v>
      </c>
      <c r="G31" s="89">
        <v>34842</v>
      </c>
      <c r="H31" s="201"/>
      <c r="I31" s="67">
        <f>G31/G$17</f>
        <v>0.82949242929244837</v>
      </c>
      <c r="J31" s="67">
        <f>(G31-F31)/F31</f>
        <v>-8.8978951496927708E-2</v>
      </c>
      <c r="K31" s="67">
        <f>((G31/B31)^(1/5)-1)</f>
        <v>-3.2694771331641004E-2</v>
      </c>
    </row>
    <row r="32" spans="1:12" x14ac:dyDescent="0.3">
      <c r="A32" s="112" t="s">
        <v>714</v>
      </c>
      <c r="B32" s="94">
        <v>1791</v>
      </c>
      <c r="C32" s="94">
        <v>1906</v>
      </c>
      <c r="D32" s="94">
        <v>2023</v>
      </c>
      <c r="E32" s="94">
        <v>2095</v>
      </c>
      <c r="F32" s="94">
        <v>2063</v>
      </c>
      <c r="G32" s="94">
        <v>1998</v>
      </c>
      <c r="H32" s="201"/>
      <c r="I32" s="67">
        <f>G32/G$17</f>
        <v>4.7566898390629463E-2</v>
      </c>
      <c r="J32" s="67">
        <f>(G32-F32)/F32</f>
        <v>-3.1507513330101794E-2</v>
      </c>
      <c r="K32" s="67">
        <f>((G32/B32)^(1/5)-1)</f>
        <v>2.2115512607775889E-2</v>
      </c>
    </row>
    <row r="33" spans="1:11" x14ac:dyDescent="0.3">
      <c r="A33" s="113" t="s">
        <v>210</v>
      </c>
      <c r="B33" s="90">
        <v>48763</v>
      </c>
      <c r="C33" s="90">
        <v>49172</v>
      </c>
      <c r="D33" s="90">
        <v>49291</v>
      </c>
      <c r="E33" s="90">
        <v>48756</v>
      </c>
      <c r="F33" s="90">
        <v>46102</v>
      </c>
      <c r="G33" s="90">
        <v>42004</v>
      </c>
      <c r="H33" s="201"/>
      <c r="I33" s="30"/>
      <c r="J33" s="68">
        <f>(G33-F33)/F33</f>
        <v>-8.8889852934796759E-2</v>
      </c>
      <c r="K33" s="68">
        <f>((G33/B33)^(1/5)-1)</f>
        <v>-2.9400537064363075E-2</v>
      </c>
    </row>
    <row r="35" spans="1:11" x14ac:dyDescent="0.3">
      <c r="A35" t="s">
        <v>336</v>
      </c>
    </row>
    <row r="38" spans="1:11" ht="22.8" x14ac:dyDescent="0.4">
      <c r="A38" s="162" t="s">
        <v>404</v>
      </c>
      <c r="B38" s="162"/>
      <c r="C38" s="162"/>
      <c r="D38" s="162"/>
      <c r="E38" s="162"/>
      <c r="F38" s="162"/>
      <c r="G38" s="162"/>
      <c r="H38" s="162"/>
      <c r="I38" s="162"/>
      <c r="J38" s="162"/>
      <c r="K38" s="162"/>
    </row>
    <row r="39" spans="1:11" ht="22.8" x14ac:dyDescent="0.4">
      <c r="A39" s="162" t="s">
        <v>398</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v>3807</v>
      </c>
      <c r="C46" s="89">
        <v>3674</v>
      </c>
      <c r="D46" s="89">
        <v>3535</v>
      </c>
      <c r="E46" s="89">
        <v>3373</v>
      </c>
      <c r="F46" s="89">
        <v>3143</v>
      </c>
      <c r="G46" s="89">
        <v>2830</v>
      </c>
      <c r="H46" s="29"/>
      <c r="I46" s="67">
        <f>G46/G$17</f>
        <v>6.7374535758499193E-2</v>
      </c>
      <c r="J46" s="67">
        <f>(G46-F46)/F46</f>
        <v>-9.9586382437161947E-2</v>
      </c>
      <c r="K46" s="67">
        <f>((G46/B46)^(1/5)-1)</f>
        <v>-5.7588207735550734E-2</v>
      </c>
    </row>
    <row r="47" spans="1:11" x14ac:dyDescent="0.3">
      <c r="A47" s="55" t="s">
        <v>246</v>
      </c>
      <c r="B47" s="89">
        <v>45164</v>
      </c>
      <c r="C47" s="89">
        <v>45682</v>
      </c>
      <c r="D47" s="89">
        <v>45903</v>
      </c>
      <c r="E47" s="89">
        <v>45529</v>
      </c>
      <c r="F47" s="89">
        <v>43041</v>
      </c>
      <c r="G47" s="89">
        <v>39224</v>
      </c>
      <c r="H47" s="29"/>
      <c r="I47" s="67">
        <f>G47/G$17</f>
        <v>0.93381582706408917</v>
      </c>
      <c r="J47" s="67">
        <f>(G47-F47)/F47</f>
        <v>-8.8682883761994374E-2</v>
      </c>
      <c r="K47" s="67">
        <f>((G47/B47)^(1/5)-1)</f>
        <v>-2.7808328435291685E-2</v>
      </c>
    </row>
    <row r="48" spans="1:11" x14ac:dyDescent="0.3">
      <c r="A48" s="48" t="s">
        <v>210</v>
      </c>
      <c r="B48" s="90">
        <v>48763</v>
      </c>
      <c r="C48" s="90">
        <v>49172</v>
      </c>
      <c r="D48" s="90">
        <v>49291</v>
      </c>
      <c r="E48" s="90">
        <v>48756</v>
      </c>
      <c r="F48" s="90">
        <v>46102</v>
      </c>
      <c r="G48" s="90">
        <v>42004</v>
      </c>
      <c r="H48" s="29"/>
      <c r="I48" s="30"/>
      <c r="J48" s="68">
        <f>(G48-F48)/F48</f>
        <v>-8.8889852934796759E-2</v>
      </c>
      <c r="K48" s="68">
        <f>((G48/B48)^(1/5)-1)</f>
        <v>-2.9400537064363075E-2</v>
      </c>
    </row>
    <row r="50" spans="1:1" x14ac:dyDescent="0.3">
      <c r="A50" t="s">
        <v>326</v>
      </c>
    </row>
  </sheetData>
  <sheetProtection algorithmName="SHA-512" hashValue="kDmygeaOuFI9WO9JNLP+jPN3rXkUJX8N+ULABbsKthI9Q8QcL+L4lLZfnwovJ8AMLipkoUdV8G26evGF4ONAGw==" saltValue="9J/MR4hCRBDDGllP+ymfLw=="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3BD5D-2173-49EB-B43E-B7B29925F0E5}">
  <sheetPr>
    <pageSetUpPr fitToPage="1"/>
  </sheetPr>
  <dimension ref="A1:L39"/>
  <sheetViews>
    <sheetView workbookViewId="0">
      <selection activeCell="A2" sqref="A2"/>
    </sheetView>
  </sheetViews>
  <sheetFormatPr defaultRowHeight="14.4" x14ac:dyDescent="0.3"/>
  <cols>
    <col min="1" max="1" width="25.109375" customWidth="1"/>
    <col min="2" max="2" width="9.109375" style="122" bestFit="1" customWidth="1"/>
    <col min="3" max="3" width="10.44140625" bestFit="1" customWidth="1"/>
    <col min="4" max="4" width="8.6640625" style="122" customWidth="1"/>
    <col min="5" max="5" width="9.33203125" bestFit="1" customWidth="1"/>
    <col min="6" max="6" width="10.33203125" customWidth="1"/>
    <col min="7" max="7" width="7.886718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408</v>
      </c>
      <c r="B1" s="162"/>
      <c r="C1" s="162"/>
      <c r="D1" s="162"/>
      <c r="E1" s="162"/>
      <c r="F1" s="162"/>
      <c r="G1" s="162"/>
      <c r="H1" s="162"/>
      <c r="I1" s="162"/>
      <c r="J1" s="162"/>
      <c r="K1" s="162"/>
      <c r="L1" s="162"/>
    </row>
    <row r="2" spans="1:12" ht="22.95" customHeight="1" x14ac:dyDescent="0.4">
      <c r="A2" s="162" t="s">
        <v>405</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69" t="s">
        <v>244</v>
      </c>
      <c r="D6" s="75" t="s">
        <v>181</v>
      </c>
      <c r="E6" s="69" t="s">
        <v>201</v>
      </c>
      <c r="F6" s="69" t="s">
        <v>342</v>
      </c>
      <c r="G6" s="69" t="s">
        <v>343</v>
      </c>
      <c r="H6" s="69" t="s">
        <v>183</v>
      </c>
      <c r="I6" s="69" t="s">
        <v>184</v>
      </c>
      <c r="J6" s="69" t="s">
        <v>344</v>
      </c>
      <c r="K6" s="69" t="s">
        <v>345</v>
      </c>
      <c r="L6" s="69" t="s">
        <v>346</v>
      </c>
    </row>
    <row r="7" spans="1:12" x14ac:dyDescent="0.3">
      <c r="A7" s="210" t="s">
        <v>294</v>
      </c>
      <c r="B7" s="207" t="s">
        <v>407</v>
      </c>
      <c r="C7" s="213" t="s">
        <v>245</v>
      </c>
      <c r="D7" s="117" t="s">
        <v>186</v>
      </c>
      <c r="E7" s="102">
        <v>3549</v>
      </c>
      <c r="F7" s="102">
        <v>3254.4166666666665</v>
      </c>
      <c r="G7" s="102">
        <v>645632.5</v>
      </c>
      <c r="H7" s="101">
        <v>180637609.95000604</v>
      </c>
      <c r="I7" s="101">
        <v>50898.171301776849</v>
      </c>
      <c r="J7" s="101">
        <v>55505.37268327843</v>
      </c>
      <c r="K7" s="102">
        <v>181.91955480417019</v>
      </c>
      <c r="L7" s="118">
        <v>279.78394822132719</v>
      </c>
    </row>
    <row r="8" spans="1:12" x14ac:dyDescent="0.3">
      <c r="A8" s="211"/>
      <c r="B8" s="208"/>
      <c r="C8" s="214"/>
      <c r="D8" s="117" t="s">
        <v>187</v>
      </c>
      <c r="E8" s="102">
        <v>3491</v>
      </c>
      <c r="F8" s="102">
        <v>3197.1666666666665</v>
      </c>
      <c r="G8" s="102">
        <v>627839</v>
      </c>
      <c r="H8" s="101">
        <v>187189786.09000605</v>
      </c>
      <c r="I8" s="101">
        <v>53620.677768549431</v>
      </c>
      <c r="J8" s="101">
        <v>58548.648101967177</v>
      </c>
      <c r="K8" s="102">
        <v>179.84503007734173</v>
      </c>
      <c r="L8" s="118">
        <v>298.1493441630833</v>
      </c>
    </row>
    <row r="9" spans="1:12" x14ac:dyDescent="0.3">
      <c r="A9" s="211"/>
      <c r="B9" s="208"/>
      <c r="C9" s="214"/>
      <c r="D9" s="117" t="s">
        <v>188</v>
      </c>
      <c r="E9" s="102">
        <v>3389</v>
      </c>
      <c r="F9" s="102">
        <v>3098.0833333333335</v>
      </c>
      <c r="G9" s="102">
        <v>604968</v>
      </c>
      <c r="H9" s="101">
        <v>180370803.76000375</v>
      </c>
      <c r="I9" s="101">
        <v>53222.426603719017</v>
      </c>
      <c r="J9" s="101">
        <v>58220.126559971075</v>
      </c>
      <c r="K9" s="102">
        <v>178.50929477722042</v>
      </c>
      <c r="L9" s="118">
        <v>298.14932981579813</v>
      </c>
    </row>
    <row r="10" spans="1:12" x14ac:dyDescent="0.3">
      <c r="A10" s="211"/>
      <c r="B10" s="208"/>
      <c r="C10" s="214"/>
      <c r="D10" s="117" t="s">
        <v>189</v>
      </c>
      <c r="E10" s="102">
        <v>3276</v>
      </c>
      <c r="F10" s="102">
        <v>3010.0833333333335</v>
      </c>
      <c r="G10" s="102">
        <v>608843.5</v>
      </c>
      <c r="H10" s="101">
        <v>181526349.29000372</v>
      </c>
      <c r="I10" s="101">
        <v>55410.973531747164</v>
      </c>
      <c r="J10" s="101">
        <v>60306.087635448763</v>
      </c>
      <c r="K10" s="102">
        <v>185.84966422466422</v>
      </c>
      <c r="L10" s="118">
        <v>298.1494411782399</v>
      </c>
    </row>
    <row r="11" spans="1:12" x14ac:dyDescent="0.3">
      <c r="A11" s="211"/>
      <c r="B11" s="208"/>
      <c r="C11" s="214"/>
      <c r="D11" s="117" t="s">
        <v>682</v>
      </c>
      <c r="E11" s="102">
        <v>3090</v>
      </c>
      <c r="F11" s="102">
        <v>2433.25</v>
      </c>
      <c r="G11" s="102">
        <v>497013</v>
      </c>
      <c r="H11" s="101">
        <v>148184259.68000215</v>
      </c>
      <c r="I11" s="101">
        <v>47956.071093851831</v>
      </c>
      <c r="J11" s="101">
        <v>60899.726571458807</v>
      </c>
      <c r="K11" s="102">
        <v>160.84563106796116</v>
      </c>
      <c r="L11" s="118">
        <v>298.14966546147116</v>
      </c>
    </row>
    <row r="12" spans="1:12" x14ac:dyDescent="0.3">
      <c r="A12" s="211"/>
      <c r="B12" s="208"/>
      <c r="C12" s="214"/>
      <c r="D12" s="117" t="s">
        <v>709</v>
      </c>
      <c r="E12" s="102">
        <v>2788</v>
      </c>
      <c r="F12" s="102">
        <v>2338.1666666666665</v>
      </c>
      <c r="G12" s="102">
        <v>432824.5</v>
      </c>
      <c r="H12" s="101">
        <v>129046417.84000139</v>
      </c>
      <c r="I12" s="101">
        <v>46286.376556671945</v>
      </c>
      <c r="J12" s="101">
        <v>55191.282845534843</v>
      </c>
      <c r="K12" s="102">
        <v>155.24551649928264</v>
      </c>
      <c r="L12" s="118">
        <v>298.14952212733198</v>
      </c>
    </row>
    <row r="13" spans="1:12" x14ac:dyDescent="0.3">
      <c r="A13" s="211"/>
      <c r="B13" s="208"/>
      <c r="C13" s="213" t="s">
        <v>246</v>
      </c>
      <c r="D13" s="117" t="s">
        <v>186</v>
      </c>
      <c r="E13" s="102">
        <v>41157</v>
      </c>
      <c r="F13" s="102">
        <v>37254.083333333336</v>
      </c>
      <c r="G13" s="102">
        <v>7163745</v>
      </c>
      <c r="H13" s="101">
        <v>1171045610.0999901</v>
      </c>
      <c r="I13" s="101">
        <v>28453.133369778898</v>
      </c>
      <c r="J13" s="101">
        <v>31434.020255497453</v>
      </c>
      <c r="K13" s="102">
        <v>174.05896931263212</v>
      </c>
      <c r="L13" s="118">
        <v>163.46835490375358</v>
      </c>
    </row>
    <row r="14" spans="1:12" x14ac:dyDescent="0.3">
      <c r="A14" s="211"/>
      <c r="B14" s="208"/>
      <c r="C14" s="214"/>
      <c r="D14" s="117" t="s">
        <v>187</v>
      </c>
      <c r="E14" s="102">
        <v>41769</v>
      </c>
      <c r="F14" s="102">
        <v>37993.75</v>
      </c>
      <c r="G14" s="102">
        <v>7288743</v>
      </c>
      <c r="H14" s="101">
        <v>1188645939.8699863</v>
      </c>
      <c r="I14" s="101">
        <v>28457.61066508622</v>
      </c>
      <c r="J14" s="101">
        <v>31285.301921236685</v>
      </c>
      <c r="K14" s="102">
        <v>174.50125691302162</v>
      </c>
      <c r="L14" s="118">
        <v>163.07968875703071</v>
      </c>
    </row>
    <row r="15" spans="1:12" x14ac:dyDescent="0.3">
      <c r="A15" s="211"/>
      <c r="B15" s="208"/>
      <c r="C15" s="214"/>
      <c r="D15" s="117" t="s">
        <v>188</v>
      </c>
      <c r="E15" s="102">
        <v>41964</v>
      </c>
      <c r="F15" s="102">
        <v>38425</v>
      </c>
      <c r="G15" s="102">
        <v>7450856</v>
      </c>
      <c r="H15" s="101">
        <v>1278478388.3799927</v>
      </c>
      <c r="I15" s="101">
        <v>30466.075407015363</v>
      </c>
      <c r="J15" s="101">
        <v>33272.046542094802</v>
      </c>
      <c r="K15" s="102">
        <v>177.55352206653322</v>
      </c>
      <c r="L15" s="118">
        <v>171.58812200638326</v>
      </c>
    </row>
    <row r="16" spans="1:12" x14ac:dyDescent="0.3">
      <c r="A16" s="211"/>
      <c r="B16" s="208"/>
      <c r="C16" s="214"/>
      <c r="D16" s="117" t="s">
        <v>189</v>
      </c>
      <c r="E16" s="102">
        <v>41584</v>
      </c>
      <c r="F16" s="102">
        <v>37902.583333333336</v>
      </c>
      <c r="G16" s="102">
        <v>7504833.5</v>
      </c>
      <c r="H16" s="101">
        <v>1298735374.0200126</v>
      </c>
      <c r="I16" s="101">
        <v>31231.612495671714</v>
      </c>
      <c r="J16" s="101">
        <v>34265.088545504048</v>
      </c>
      <c r="K16" s="102">
        <v>180.47406454405541</v>
      </c>
      <c r="L16" s="118">
        <v>173.05318952379324</v>
      </c>
    </row>
    <row r="17" spans="1:12" x14ac:dyDescent="0.3">
      <c r="A17" s="211"/>
      <c r="B17" s="208"/>
      <c r="C17" s="214"/>
      <c r="D17" s="117" t="s">
        <v>682</v>
      </c>
      <c r="E17" s="102">
        <v>39233</v>
      </c>
      <c r="F17" s="102">
        <v>27192</v>
      </c>
      <c r="G17" s="102">
        <v>5152982</v>
      </c>
      <c r="H17" s="101">
        <v>927250389.06000841</v>
      </c>
      <c r="I17" s="101">
        <v>23634.45031121781</v>
      </c>
      <c r="J17" s="101">
        <v>34100.117279347178</v>
      </c>
      <c r="K17" s="102">
        <v>131.34305304208192</v>
      </c>
      <c r="L17" s="118">
        <v>179.94442617110022</v>
      </c>
    </row>
    <row r="18" spans="1:12" x14ac:dyDescent="0.3">
      <c r="A18" s="211"/>
      <c r="B18" s="208"/>
      <c r="C18" s="214"/>
      <c r="D18" s="117" t="s">
        <v>709</v>
      </c>
      <c r="E18" s="102">
        <v>35574</v>
      </c>
      <c r="F18" s="102">
        <v>30871.833333333332</v>
      </c>
      <c r="G18" s="102">
        <v>5886104.5</v>
      </c>
      <c r="H18" s="101">
        <v>1107256748.4399822</v>
      </c>
      <c r="I18" s="101">
        <v>31125.449722830781</v>
      </c>
      <c r="J18" s="101">
        <v>35866.245340358219</v>
      </c>
      <c r="K18" s="102">
        <v>165.46085624332378</v>
      </c>
      <c r="L18" s="118">
        <v>188.1136749169136</v>
      </c>
    </row>
    <row r="19" spans="1:12" x14ac:dyDescent="0.3">
      <c r="A19" s="210" t="s">
        <v>295</v>
      </c>
      <c r="B19" s="207" t="s">
        <v>407</v>
      </c>
      <c r="C19" s="213" t="s">
        <v>245</v>
      </c>
      <c r="D19" s="117" t="s">
        <v>186</v>
      </c>
      <c r="E19" s="102">
        <v>250</v>
      </c>
      <c r="F19" s="102">
        <v>203.66666666666666</v>
      </c>
      <c r="G19" s="102">
        <v>38439.5</v>
      </c>
      <c r="H19" s="101">
        <v>9183548.9800000116</v>
      </c>
      <c r="I19" s="101">
        <v>36734.195920000049</v>
      </c>
      <c r="J19" s="101">
        <v>45091.075188216098</v>
      </c>
      <c r="K19" s="102">
        <v>153.75800000000001</v>
      </c>
      <c r="L19" s="118">
        <v>238.90916843351272</v>
      </c>
    </row>
    <row r="20" spans="1:12" x14ac:dyDescent="0.3">
      <c r="A20" s="211"/>
      <c r="B20" s="208"/>
      <c r="C20" s="214"/>
      <c r="D20" s="117" t="s">
        <v>187</v>
      </c>
      <c r="E20" s="102">
        <v>185</v>
      </c>
      <c r="F20" s="102">
        <v>134.75</v>
      </c>
      <c r="G20" s="102">
        <v>25762</v>
      </c>
      <c r="H20" s="101">
        <v>6853722.4800000079</v>
      </c>
      <c r="I20" s="101">
        <v>37047.148540540584</v>
      </c>
      <c r="J20" s="101">
        <v>50862.504489795981</v>
      </c>
      <c r="K20" s="102">
        <v>139.25405405405405</v>
      </c>
      <c r="L20" s="118">
        <v>266.0400000000003</v>
      </c>
    </row>
    <row r="21" spans="1:12" x14ac:dyDescent="0.3">
      <c r="A21" s="211"/>
      <c r="B21" s="208"/>
      <c r="C21" s="214"/>
      <c r="D21" s="117" t="s">
        <v>188</v>
      </c>
      <c r="E21" s="102">
        <v>141</v>
      </c>
      <c r="F21" s="102">
        <v>103.75</v>
      </c>
      <c r="G21" s="102">
        <v>19327</v>
      </c>
      <c r="H21" s="101">
        <v>5141755.080000001</v>
      </c>
      <c r="I21" s="101">
        <v>36466.348085106387</v>
      </c>
      <c r="J21" s="101">
        <v>49559.085108433748</v>
      </c>
      <c r="K21" s="102">
        <v>137.0709219858156</v>
      </c>
      <c r="L21" s="118">
        <v>266.04000000000008</v>
      </c>
    </row>
    <row r="22" spans="1:12" x14ac:dyDescent="0.3">
      <c r="A22" s="211"/>
      <c r="B22" s="208"/>
      <c r="C22" s="214"/>
      <c r="D22" s="117" t="s">
        <v>189</v>
      </c>
      <c r="E22" s="102">
        <v>69</v>
      </c>
      <c r="F22" s="102">
        <v>42.083333333333336</v>
      </c>
      <c r="G22" s="102">
        <v>7563</v>
      </c>
      <c r="H22" s="101">
        <v>2012060.5199999996</v>
      </c>
      <c r="I22" s="101">
        <v>29160.297391304342</v>
      </c>
      <c r="J22" s="101">
        <v>47811.3390891089</v>
      </c>
      <c r="K22" s="102">
        <v>109.60869565217391</v>
      </c>
      <c r="L22" s="118">
        <v>266.03999999999996</v>
      </c>
    </row>
    <row r="23" spans="1:12" x14ac:dyDescent="0.3">
      <c r="A23" s="211"/>
      <c r="B23" s="208"/>
      <c r="C23" s="214"/>
      <c r="D23" s="117" t="s">
        <v>682</v>
      </c>
      <c r="E23" s="102">
        <v>24</v>
      </c>
      <c r="F23" s="102">
        <v>15.666666666666666</v>
      </c>
      <c r="G23" s="102">
        <v>3237.5</v>
      </c>
      <c r="H23" s="101">
        <v>861304.49999999977</v>
      </c>
      <c r="I23" s="101">
        <v>35887.687499999993</v>
      </c>
      <c r="J23" s="101">
        <v>54976.882978723392</v>
      </c>
      <c r="K23" s="102">
        <v>134.89583333333334</v>
      </c>
      <c r="L23" s="118">
        <v>266.03999999999991</v>
      </c>
    </row>
    <row r="24" spans="1:12" x14ac:dyDescent="0.3">
      <c r="A24" s="211"/>
      <c r="B24" s="208"/>
      <c r="C24" s="214"/>
      <c r="D24" s="117" t="s">
        <v>709</v>
      </c>
      <c r="E24" s="102">
        <v>22</v>
      </c>
      <c r="F24" s="102">
        <v>16.25</v>
      </c>
      <c r="G24" s="102">
        <v>2386</v>
      </c>
      <c r="H24" s="101">
        <v>634771.44000000006</v>
      </c>
      <c r="I24" s="101">
        <v>28853.247272727276</v>
      </c>
      <c r="J24" s="101">
        <v>39062.857846153849</v>
      </c>
      <c r="K24" s="102">
        <v>108.45454545454545</v>
      </c>
      <c r="L24" s="118">
        <v>266.04000000000002</v>
      </c>
    </row>
    <row r="25" spans="1:12" x14ac:dyDescent="0.3">
      <c r="A25" s="211"/>
      <c r="B25" s="208"/>
      <c r="C25" s="213" t="s">
        <v>246</v>
      </c>
      <c r="D25" s="117" t="s">
        <v>186</v>
      </c>
      <c r="E25" s="102">
        <v>4109</v>
      </c>
      <c r="F25" s="102">
        <v>3612.9166666666665</v>
      </c>
      <c r="G25" s="102">
        <v>767513</v>
      </c>
      <c r="H25" s="101">
        <v>122353321.76000062</v>
      </c>
      <c r="I25" s="101">
        <v>29776.909651983602</v>
      </c>
      <c r="J25" s="101">
        <v>33865.525570753256</v>
      </c>
      <c r="K25" s="102">
        <v>186.78826965198346</v>
      </c>
      <c r="L25" s="118">
        <v>159.41530861366599</v>
      </c>
    </row>
    <row r="26" spans="1:12" x14ac:dyDescent="0.3">
      <c r="A26" s="211"/>
      <c r="B26" s="208"/>
      <c r="C26" s="214"/>
      <c r="D26" s="117" t="s">
        <v>187</v>
      </c>
      <c r="E26" s="102">
        <v>3620</v>
      </c>
      <c r="F26" s="102">
        <v>3207.75</v>
      </c>
      <c r="G26" s="102">
        <v>671107</v>
      </c>
      <c r="H26" s="101">
        <v>111084279.85999992</v>
      </c>
      <c r="I26" s="101">
        <v>30686.265154696113</v>
      </c>
      <c r="J26" s="101">
        <v>34629.968002493937</v>
      </c>
      <c r="K26" s="102">
        <v>185.38867403314916</v>
      </c>
      <c r="L26" s="118">
        <v>165.52394753742686</v>
      </c>
    </row>
    <row r="27" spans="1:12" x14ac:dyDescent="0.3">
      <c r="A27" s="211"/>
      <c r="B27" s="208"/>
      <c r="C27" s="214"/>
      <c r="D27" s="117" t="s">
        <v>188</v>
      </c>
      <c r="E27" s="102">
        <v>3405</v>
      </c>
      <c r="F27" s="102">
        <v>3030.5833333333335</v>
      </c>
      <c r="G27" s="102">
        <v>639971</v>
      </c>
      <c r="H27" s="101">
        <v>112021516.17999987</v>
      </c>
      <c r="I27" s="101">
        <v>32899.123694566777</v>
      </c>
      <c r="J27" s="101">
        <v>36963.681198889055</v>
      </c>
      <c r="K27" s="102">
        <v>187.95036710719529</v>
      </c>
      <c r="L27" s="118">
        <v>175.04155060151143</v>
      </c>
    </row>
    <row r="28" spans="1:12" x14ac:dyDescent="0.3">
      <c r="A28" s="211"/>
      <c r="B28" s="208"/>
      <c r="C28" s="214"/>
      <c r="D28" s="117" t="s">
        <v>189</v>
      </c>
      <c r="E28" s="102">
        <v>3130</v>
      </c>
      <c r="F28" s="102">
        <v>2645.0833333333335</v>
      </c>
      <c r="G28" s="102">
        <v>586006.5</v>
      </c>
      <c r="H28" s="101">
        <v>97730867.900000229</v>
      </c>
      <c r="I28" s="101">
        <v>31223.919456869084</v>
      </c>
      <c r="J28" s="101">
        <v>36948.124343908596</v>
      </c>
      <c r="K28" s="102">
        <v>187.22252396166135</v>
      </c>
      <c r="L28" s="118">
        <v>166.77437519891029</v>
      </c>
    </row>
    <row r="29" spans="1:12" x14ac:dyDescent="0.3">
      <c r="A29" s="211"/>
      <c r="B29" s="208"/>
      <c r="C29" s="214"/>
      <c r="D29" s="117" t="s">
        <v>682</v>
      </c>
      <c r="E29" s="102">
        <v>2773</v>
      </c>
      <c r="F29" s="102">
        <v>2398.0833333333335</v>
      </c>
      <c r="G29" s="102">
        <v>545576.5</v>
      </c>
      <c r="H29" s="101">
        <v>89036722.670000374</v>
      </c>
      <c r="I29" s="101">
        <v>32108.446689506087</v>
      </c>
      <c r="J29" s="101">
        <v>37128.285507176028</v>
      </c>
      <c r="K29" s="102">
        <v>196.74594302199785</v>
      </c>
      <c r="L29" s="118">
        <v>163.19750331988342</v>
      </c>
    </row>
    <row r="30" spans="1:12" x14ac:dyDescent="0.3">
      <c r="A30" s="211"/>
      <c r="B30" s="208"/>
      <c r="C30" s="214"/>
      <c r="D30" s="117" t="s">
        <v>709</v>
      </c>
      <c r="E30" s="102">
        <v>2641</v>
      </c>
      <c r="F30" s="102">
        <v>2295</v>
      </c>
      <c r="G30" s="102">
        <v>495474</v>
      </c>
      <c r="H30" s="101">
        <v>88500394.670000255</v>
      </c>
      <c r="I30" s="101">
        <v>33510.183517607067</v>
      </c>
      <c r="J30" s="101">
        <v>38562.263472766994</v>
      </c>
      <c r="K30" s="102">
        <v>187.60848163574403</v>
      </c>
      <c r="L30" s="118">
        <v>178.61763618272656</v>
      </c>
    </row>
    <row r="31" spans="1:12" x14ac:dyDescent="0.3">
      <c r="A31" s="210" t="s">
        <v>296</v>
      </c>
      <c r="B31" s="207" t="s">
        <v>407</v>
      </c>
      <c r="C31" s="120" t="s">
        <v>245</v>
      </c>
      <c r="D31" s="117" t="s">
        <v>186</v>
      </c>
      <c r="E31" s="102">
        <v>24</v>
      </c>
      <c r="F31" s="102">
        <v>16</v>
      </c>
      <c r="G31" s="102">
        <v>2761</v>
      </c>
      <c r="H31" s="101">
        <v>560802.28999999992</v>
      </c>
      <c r="I31" s="101">
        <v>23366.762083333331</v>
      </c>
      <c r="J31" s="101">
        <v>35050.143124999995</v>
      </c>
      <c r="K31" s="102">
        <v>115.04166666666667</v>
      </c>
      <c r="L31" s="118">
        <v>203.11564288301338</v>
      </c>
    </row>
    <row r="32" spans="1:12" x14ac:dyDescent="0.3">
      <c r="A32" s="211"/>
      <c r="B32" s="208"/>
      <c r="C32" s="213" t="s">
        <v>246</v>
      </c>
      <c r="D32" s="117" t="s">
        <v>186</v>
      </c>
      <c r="E32" s="102">
        <v>389</v>
      </c>
      <c r="F32" s="102">
        <v>370.41666666666669</v>
      </c>
      <c r="G32" s="102">
        <v>67013.75</v>
      </c>
      <c r="H32" s="101">
        <v>9211606.3900000155</v>
      </c>
      <c r="I32" s="101">
        <v>23680.222082262251</v>
      </c>
      <c r="J32" s="101">
        <v>24868.228724409491</v>
      </c>
      <c r="K32" s="102">
        <v>172.27185089974293</v>
      </c>
      <c r="L32" s="118">
        <v>137.45845278021324</v>
      </c>
    </row>
    <row r="33" spans="1:12" x14ac:dyDescent="0.3">
      <c r="A33" s="211"/>
      <c r="B33" s="208"/>
      <c r="C33" s="214"/>
      <c r="D33" s="117" t="s">
        <v>187</v>
      </c>
      <c r="E33" s="102">
        <v>363</v>
      </c>
      <c r="F33" s="102">
        <v>263.08333333333331</v>
      </c>
      <c r="G33" s="102">
        <v>48901.25</v>
      </c>
      <c r="H33" s="101">
        <v>7373206.2000000123</v>
      </c>
      <c r="I33" s="101">
        <v>20311.862809917387</v>
      </c>
      <c r="J33" s="101">
        <v>28026.124295217021</v>
      </c>
      <c r="K33" s="102">
        <v>134.71418732782368</v>
      </c>
      <c r="L33" s="118">
        <v>150.77745865392015</v>
      </c>
    </row>
    <row r="34" spans="1:12" x14ac:dyDescent="0.3">
      <c r="A34" s="211"/>
      <c r="B34" s="208"/>
      <c r="C34" s="214"/>
      <c r="D34" s="117" t="s">
        <v>188</v>
      </c>
      <c r="E34" s="102">
        <v>198</v>
      </c>
      <c r="F34" s="102">
        <v>175.16666666666666</v>
      </c>
      <c r="G34" s="102">
        <v>31554.25</v>
      </c>
      <c r="H34" s="101">
        <v>4920697.2400000021</v>
      </c>
      <c r="I34" s="101">
        <v>24852.006262626273</v>
      </c>
      <c r="J34" s="101">
        <v>28091.516117982883</v>
      </c>
      <c r="K34" s="102">
        <v>159.36489898989899</v>
      </c>
      <c r="L34" s="118">
        <v>155.94404050167574</v>
      </c>
    </row>
    <row r="35" spans="1:12" x14ac:dyDescent="0.3">
      <c r="A35" s="211"/>
      <c r="B35" s="208"/>
      <c r="C35" s="214"/>
      <c r="D35" s="117" t="s">
        <v>189</v>
      </c>
      <c r="E35" s="102">
        <v>140</v>
      </c>
      <c r="F35" s="102">
        <v>110.75</v>
      </c>
      <c r="G35" s="102">
        <v>18363.75</v>
      </c>
      <c r="H35" s="101">
        <v>2637305.9499999988</v>
      </c>
      <c r="I35" s="101">
        <v>18837.899642857134</v>
      </c>
      <c r="J35" s="101">
        <v>23813.146275395022</v>
      </c>
      <c r="K35" s="102">
        <v>131.16964285714286</v>
      </c>
      <c r="L35" s="118">
        <v>143.61478183922122</v>
      </c>
    </row>
    <row r="36" spans="1:12" x14ac:dyDescent="0.3">
      <c r="A36" s="211"/>
      <c r="B36" s="208"/>
      <c r="C36" s="214"/>
      <c r="D36" s="117" t="s">
        <v>682</v>
      </c>
      <c r="E36" s="102">
        <v>74</v>
      </c>
      <c r="F36" s="102">
        <v>38.25</v>
      </c>
      <c r="G36" s="102">
        <v>5144</v>
      </c>
      <c r="H36" s="101">
        <v>754023.69999999972</v>
      </c>
      <c r="I36" s="101">
        <v>10189.509459459456</v>
      </c>
      <c r="J36" s="101">
        <v>19713.037908496724</v>
      </c>
      <c r="K36" s="102">
        <v>69.513513513513516</v>
      </c>
      <c r="L36" s="118">
        <v>146.58314541213059</v>
      </c>
    </row>
    <row r="37" spans="1:12" x14ac:dyDescent="0.3">
      <c r="A37" s="211"/>
      <c r="B37" s="208"/>
      <c r="C37" s="214"/>
      <c r="D37" s="117" t="s">
        <v>709</v>
      </c>
      <c r="E37" s="102">
        <v>39</v>
      </c>
      <c r="F37" s="102">
        <v>29.333333333333332</v>
      </c>
      <c r="G37" s="102">
        <v>5684</v>
      </c>
      <c r="H37" s="101">
        <v>1069705.2700000003</v>
      </c>
      <c r="I37" s="101">
        <v>27428.340256410262</v>
      </c>
      <c r="J37" s="101">
        <v>36467.22511363637</v>
      </c>
      <c r="K37" s="102">
        <v>145.74358974358975</v>
      </c>
      <c r="L37" s="118">
        <v>188.19586030964115</v>
      </c>
    </row>
    <row r="39" spans="1:12" x14ac:dyDescent="0.3">
      <c r="A39" t="s">
        <v>348</v>
      </c>
    </row>
  </sheetData>
  <sheetProtection algorithmName="SHA-512" hashValue="8IJxWrMFPHeO09/Dr/Ptso2faE77gbfMp738TxVWJinMc1X3FiVTTtFSoyh2F7pBLiljiClvdx9AGyhkADD9eQ==" saltValue="jLwz24YqGwaDhbYM3MPLjg==" spinCount="100000" sheet="1" objects="1" scenarios="1"/>
  <mergeCells count="15">
    <mergeCell ref="A1:L1"/>
    <mergeCell ref="A2:L2"/>
    <mergeCell ref="A3:L3"/>
    <mergeCell ref="A4:L4"/>
    <mergeCell ref="A7:A18"/>
    <mergeCell ref="B7:B18"/>
    <mergeCell ref="C7:C12"/>
    <mergeCell ref="C13:C18"/>
    <mergeCell ref="A31:A37"/>
    <mergeCell ref="B31:B37"/>
    <mergeCell ref="A19:A30"/>
    <mergeCell ref="B19:B30"/>
    <mergeCell ref="C19:C24"/>
    <mergeCell ref="C25:C30"/>
    <mergeCell ref="C32:C37"/>
  </mergeCells>
  <printOptions horizontalCentered="1"/>
  <pageMargins left="0.25" right="0.25" top="0.75" bottom="0.75" header="0.3" footer="0.3"/>
  <pageSetup scale="79" orientation="landscape" r:id="rId1"/>
  <headerFooter>
    <oddFoote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48D0-4FD2-441A-98DE-8BFC378D14C5}">
  <sheetPr>
    <pageSetUpPr fitToPage="1"/>
  </sheetPr>
  <dimension ref="A1:ASQ37"/>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187" ht="22.8" x14ac:dyDescent="0.4">
      <c r="A1" s="162" t="s">
        <v>428</v>
      </c>
      <c r="B1" s="162"/>
      <c r="C1" s="162"/>
      <c r="D1" s="162"/>
      <c r="E1" s="162"/>
      <c r="F1" s="162"/>
      <c r="G1" s="162"/>
      <c r="H1" s="162"/>
      <c r="I1" s="162"/>
      <c r="J1" s="162"/>
      <c r="K1" s="162"/>
      <c r="L1"/>
    </row>
    <row r="2" spans="1:1187" ht="22.8" x14ac:dyDescent="0.4">
      <c r="A2" s="162" t="s">
        <v>405</v>
      </c>
      <c r="B2" s="162"/>
      <c r="C2" s="162"/>
      <c r="D2" s="162"/>
      <c r="E2" s="162"/>
      <c r="F2" s="162"/>
      <c r="G2" s="162"/>
      <c r="H2" s="162"/>
      <c r="I2" s="162"/>
      <c r="J2" s="162"/>
      <c r="K2" s="162"/>
      <c r="L2"/>
    </row>
    <row r="3" spans="1:1187" ht="22.8" x14ac:dyDescent="0.4">
      <c r="A3" s="162" t="s">
        <v>350</v>
      </c>
      <c r="B3" s="162"/>
      <c r="C3" s="162"/>
      <c r="D3" s="162"/>
      <c r="E3" s="162"/>
      <c r="F3" s="162"/>
      <c r="G3" s="162"/>
      <c r="H3" s="162"/>
      <c r="I3" s="162"/>
      <c r="J3" s="162"/>
      <c r="K3" s="162"/>
      <c r="L3"/>
    </row>
    <row r="4" spans="1:1187" ht="22.8" x14ac:dyDescent="0.4">
      <c r="A4" s="162" t="s">
        <v>713</v>
      </c>
      <c r="B4" s="162"/>
      <c r="C4" s="162"/>
      <c r="D4" s="162"/>
      <c r="E4" s="162"/>
      <c r="F4" s="162"/>
      <c r="G4" s="162"/>
      <c r="H4" s="162"/>
      <c r="I4" s="162"/>
      <c r="J4" s="162"/>
      <c r="K4" s="162"/>
      <c r="L4"/>
    </row>
    <row r="5" spans="1:1187" ht="22.8" x14ac:dyDescent="0.4">
      <c r="A5" s="129"/>
      <c r="B5" s="129"/>
      <c r="C5" s="129"/>
      <c r="D5" s="129"/>
      <c r="E5" s="129"/>
      <c r="F5" s="129"/>
      <c r="G5" s="129"/>
      <c r="H5" s="129"/>
      <c r="I5" s="129"/>
      <c r="J5" s="129"/>
      <c r="K5" s="129"/>
      <c r="L5"/>
    </row>
    <row r="6" spans="1:1187" s="86" customFormat="1" ht="48.6" x14ac:dyDescent="0.3">
      <c r="A6" s="124" t="s">
        <v>286</v>
      </c>
      <c r="B6" s="125" t="s">
        <v>244</v>
      </c>
      <c r="C6" s="124" t="s">
        <v>351</v>
      </c>
      <c r="D6" s="125" t="s">
        <v>201</v>
      </c>
      <c r="E6" s="125" t="s">
        <v>1116</v>
      </c>
      <c r="F6" s="125" t="s">
        <v>1117</v>
      </c>
      <c r="G6" s="125" t="s">
        <v>719</v>
      </c>
      <c r="H6" s="125" t="s">
        <v>352</v>
      </c>
      <c r="I6" s="125" t="s">
        <v>1118</v>
      </c>
      <c r="J6" s="125" t="s">
        <v>184</v>
      </c>
      <c r="K6" s="125" t="s">
        <v>353</v>
      </c>
      <c r="L6" s="128"/>
    </row>
    <row r="7" spans="1:1187" s="30" customFormat="1" x14ac:dyDescent="0.3">
      <c r="A7" s="210" t="s">
        <v>294</v>
      </c>
      <c r="B7" s="206" t="s">
        <v>245</v>
      </c>
      <c r="C7" s="103" t="s">
        <v>409</v>
      </c>
      <c r="D7" s="102">
        <v>2770</v>
      </c>
      <c r="E7" s="102">
        <v>412141</v>
      </c>
      <c r="F7" s="102">
        <v>412141</v>
      </c>
      <c r="G7" s="101">
        <v>122879839.1499999</v>
      </c>
      <c r="H7" s="102">
        <v>148.78736462093863</v>
      </c>
      <c r="I7" s="102">
        <v>148.78736462093863</v>
      </c>
      <c r="J7" s="101">
        <v>44360.952761732813</v>
      </c>
      <c r="K7" s="101">
        <v>298.14999999999975</v>
      </c>
      <c r="L7" s="12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row>
    <row r="8" spans="1:1187" s="30" customFormat="1" x14ac:dyDescent="0.3">
      <c r="A8" s="211"/>
      <c r="B8" s="194"/>
      <c r="C8" s="103" t="s">
        <v>410</v>
      </c>
      <c r="D8" s="102">
        <v>2520</v>
      </c>
      <c r="E8" s="102">
        <v>41367</v>
      </c>
      <c r="F8" s="102">
        <v>41367</v>
      </c>
      <c r="G8" s="101">
        <v>6166578.6900000013</v>
      </c>
      <c r="H8" s="102">
        <v>16.415476190476191</v>
      </c>
      <c r="I8" s="102">
        <v>8.2077380952380956</v>
      </c>
      <c r="J8" s="101">
        <v>2447.0550357142861</v>
      </c>
      <c r="K8" s="101">
        <v>149.07000000000002</v>
      </c>
      <c r="L8" s="127"/>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row>
    <row r="9" spans="1:1187" s="30" customFormat="1" x14ac:dyDescent="0.3">
      <c r="A9" s="211"/>
      <c r="B9" s="194"/>
      <c r="C9" s="100" t="s">
        <v>605</v>
      </c>
      <c r="D9" s="99">
        <v>2788</v>
      </c>
      <c r="E9" s="99">
        <v>453508</v>
      </c>
      <c r="F9" s="99">
        <v>453508</v>
      </c>
      <c r="G9" s="98">
        <v>129046417.8400014</v>
      </c>
      <c r="H9" s="99">
        <v>162.66427546628407</v>
      </c>
      <c r="I9" s="99">
        <v>155.24551649928264</v>
      </c>
      <c r="J9" s="98">
        <v>46286.376556671952</v>
      </c>
      <c r="K9" s="98">
        <v>284.55157977367855</v>
      </c>
      <c r="L9" s="127"/>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row>
    <row r="10" spans="1:1187" s="30" customFormat="1" x14ac:dyDescent="0.3">
      <c r="A10" s="211"/>
      <c r="B10" s="206" t="s">
        <v>246</v>
      </c>
      <c r="C10" s="103" t="s">
        <v>411</v>
      </c>
      <c r="D10" s="102">
        <v>34573</v>
      </c>
      <c r="E10" s="102">
        <v>5570504</v>
      </c>
      <c r="F10" s="102">
        <v>5570504</v>
      </c>
      <c r="G10" s="101">
        <v>1048059007.9599929</v>
      </c>
      <c r="H10" s="102">
        <v>161.12295722095277</v>
      </c>
      <c r="I10" s="102">
        <v>161.12295722095277</v>
      </c>
      <c r="J10" s="101">
        <v>30314.378502299278</v>
      </c>
      <c r="K10" s="101">
        <v>188.14437759312136</v>
      </c>
      <c r="L10" s="12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row>
    <row r="11" spans="1:1187" s="30" customFormat="1" x14ac:dyDescent="0.3">
      <c r="A11" s="211"/>
      <c r="B11" s="194"/>
      <c r="C11" s="103" t="s">
        <v>412</v>
      </c>
      <c r="D11" s="102">
        <v>26835</v>
      </c>
      <c r="E11" s="102">
        <v>379226</v>
      </c>
      <c r="F11" s="102">
        <v>379226</v>
      </c>
      <c r="G11" s="101">
        <v>36007232.0900001</v>
      </c>
      <c r="H11" s="102">
        <v>14.131768213154462</v>
      </c>
      <c r="I11" s="102">
        <v>7.0658841065772311</v>
      </c>
      <c r="J11" s="101">
        <v>1341.8010840320514</v>
      </c>
      <c r="K11" s="101">
        <v>94.949270593261275</v>
      </c>
      <c r="L11" s="12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row>
    <row r="12" spans="1:1187" s="30" customFormat="1" x14ac:dyDescent="0.3">
      <c r="A12" s="211"/>
      <c r="B12" s="194"/>
      <c r="C12" s="103" t="s">
        <v>413</v>
      </c>
      <c r="D12" s="102">
        <v>1205</v>
      </c>
      <c r="E12" s="102">
        <v>44525</v>
      </c>
      <c r="F12" s="102">
        <v>44525</v>
      </c>
      <c r="G12" s="101">
        <v>7723343.0000000019</v>
      </c>
      <c r="H12" s="102">
        <v>36.950207468879668</v>
      </c>
      <c r="I12" s="102">
        <v>36.950207468879668</v>
      </c>
      <c r="J12" s="101">
        <v>6409.4132780083</v>
      </c>
      <c r="K12" s="101">
        <v>173.46081976417747</v>
      </c>
      <c r="L12" s="12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row>
    <row r="13" spans="1:1187" s="30" customFormat="1" x14ac:dyDescent="0.3">
      <c r="A13" s="211"/>
      <c r="B13" s="194"/>
      <c r="C13" s="103" t="s">
        <v>414</v>
      </c>
      <c r="D13" s="102">
        <v>1600</v>
      </c>
      <c r="E13" s="102">
        <v>136864</v>
      </c>
      <c r="F13" s="102">
        <v>136864</v>
      </c>
      <c r="G13" s="101">
        <v>12348534.26</v>
      </c>
      <c r="H13" s="102">
        <v>85.54</v>
      </c>
      <c r="I13" s="102">
        <v>42.77</v>
      </c>
      <c r="J13" s="101">
        <v>7717.8339125000002</v>
      </c>
      <c r="K13" s="101">
        <v>90.224852846621459</v>
      </c>
      <c r="L13" s="12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row>
    <row r="14" spans="1:1187" s="30" customFormat="1" x14ac:dyDescent="0.3">
      <c r="A14" s="211"/>
      <c r="B14" s="194"/>
      <c r="C14" s="103" t="s">
        <v>415</v>
      </c>
      <c r="D14" s="102">
        <v>41</v>
      </c>
      <c r="E14" s="102">
        <v>5667</v>
      </c>
      <c r="F14" s="102">
        <v>5667</v>
      </c>
      <c r="G14" s="101">
        <v>1146398.92</v>
      </c>
      <c r="H14" s="102">
        <v>138.21951219512195</v>
      </c>
      <c r="I14" s="102">
        <v>138.21951219512195</v>
      </c>
      <c r="J14" s="101">
        <v>27960.949268292679</v>
      </c>
      <c r="K14" s="101">
        <v>202.2937921298747</v>
      </c>
      <c r="L14" s="127"/>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row>
    <row r="15" spans="1:1187" s="30" customFormat="1" x14ac:dyDescent="0.3">
      <c r="A15" s="211"/>
      <c r="B15" s="194"/>
      <c r="C15" s="103" t="s">
        <v>416</v>
      </c>
      <c r="D15" s="102">
        <v>31</v>
      </c>
      <c r="E15" s="102">
        <v>463</v>
      </c>
      <c r="F15" s="102">
        <v>463</v>
      </c>
      <c r="G15" s="101">
        <v>49078.239999999998</v>
      </c>
      <c r="H15" s="102">
        <v>14.935483870967742</v>
      </c>
      <c r="I15" s="102">
        <v>7.467741935483871</v>
      </c>
      <c r="J15" s="101">
        <v>1583.1690322580644</v>
      </c>
      <c r="K15" s="101">
        <v>106.00051835853131</v>
      </c>
      <c r="L15" s="127"/>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row>
    <row r="16" spans="1:1187" s="30" customFormat="1" x14ac:dyDescent="0.3">
      <c r="A16" s="211"/>
      <c r="B16" s="194"/>
      <c r="C16" s="103" t="s">
        <v>417</v>
      </c>
      <c r="D16" s="102">
        <v>39</v>
      </c>
      <c r="E16" s="102">
        <v>5830</v>
      </c>
      <c r="F16" s="102">
        <v>5830</v>
      </c>
      <c r="G16" s="101">
        <v>1434277.6</v>
      </c>
      <c r="H16" s="102">
        <v>149.48717948717947</v>
      </c>
      <c r="I16" s="102">
        <v>149.48717948717947</v>
      </c>
      <c r="J16" s="101">
        <v>36776.34871794872</v>
      </c>
      <c r="K16" s="101">
        <v>246.01674099485422</v>
      </c>
      <c r="L16" s="127"/>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row>
    <row r="17" spans="1:1187" s="30" customFormat="1" x14ac:dyDescent="0.3">
      <c r="A17" s="211"/>
      <c r="B17" s="194"/>
      <c r="C17" s="103" t="s">
        <v>418</v>
      </c>
      <c r="D17" s="102">
        <v>26</v>
      </c>
      <c r="E17" s="102">
        <v>394</v>
      </c>
      <c r="F17" s="102">
        <v>394</v>
      </c>
      <c r="G17" s="101">
        <v>50305.039999999994</v>
      </c>
      <c r="H17" s="102">
        <v>15.153846153846153</v>
      </c>
      <c r="I17" s="102">
        <v>7.5769230769230766</v>
      </c>
      <c r="J17" s="101">
        <v>1934.8092307692305</v>
      </c>
      <c r="K17" s="101">
        <v>127.67776649746192</v>
      </c>
      <c r="L17" s="12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row>
    <row r="18" spans="1:1187" s="30" customFormat="1" x14ac:dyDescent="0.3">
      <c r="A18" s="211"/>
      <c r="B18" s="194"/>
      <c r="C18" s="103" t="s">
        <v>419</v>
      </c>
      <c r="D18" s="126" t="s">
        <v>267</v>
      </c>
      <c r="E18" s="102">
        <v>985</v>
      </c>
      <c r="F18" s="102">
        <v>985</v>
      </c>
      <c r="G18" s="101">
        <v>406729.32999999996</v>
      </c>
      <c r="H18" s="102"/>
      <c r="I18" s="102"/>
      <c r="J18" s="101"/>
      <c r="K18" s="101">
        <v>412.92317766497456</v>
      </c>
      <c r="L18" s="127"/>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row>
    <row r="19" spans="1:1187" s="30" customFormat="1" x14ac:dyDescent="0.3">
      <c r="A19" s="211"/>
      <c r="B19" s="194"/>
      <c r="C19" s="103" t="s">
        <v>420</v>
      </c>
      <c r="D19" s="126" t="s">
        <v>267</v>
      </c>
      <c r="E19" s="102">
        <v>44</v>
      </c>
      <c r="F19" s="102">
        <v>44</v>
      </c>
      <c r="G19" s="101">
        <v>6110.39</v>
      </c>
      <c r="H19" s="102"/>
      <c r="I19" s="102"/>
      <c r="J19" s="101"/>
      <c r="K19" s="101">
        <v>138.8725</v>
      </c>
      <c r="L19" s="127"/>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row>
    <row r="20" spans="1:1187" s="30" customFormat="1" x14ac:dyDescent="0.3">
      <c r="A20" s="211"/>
      <c r="B20" s="194"/>
      <c r="C20" s="103" t="s">
        <v>692</v>
      </c>
      <c r="D20" s="126" t="s">
        <v>267</v>
      </c>
      <c r="E20" s="102">
        <v>36</v>
      </c>
      <c r="F20" s="102">
        <v>36</v>
      </c>
      <c r="G20" s="101">
        <v>9419.73</v>
      </c>
      <c r="H20" s="102"/>
      <c r="I20" s="102"/>
      <c r="J20" s="101"/>
      <c r="K20" s="101">
        <v>261.65916666666664</v>
      </c>
      <c r="L20" s="127"/>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row>
    <row r="21" spans="1:1187" s="30" customFormat="1" x14ac:dyDescent="0.3">
      <c r="A21" s="211"/>
      <c r="B21" s="194"/>
      <c r="C21" s="103" t="s">
        <v>693</v>
      </c>
      <c r="D21" s="126" t="s">
        <v>267</v>
      </c>
      <c r="E21" s="102">
        <v>124</v>
      </c>
      <c r="F21" s="102">
        <v>124</v>
      </c>
      <c r="G21" s="101">
        <v>16311.880000000001</v>
      </c>
      <c r="H21" s="102"/>
      <c r="I21" s="102"/>
      <c r="J21" s="101"/>
      <c r="K21" s="101">
        <v>131.54741935483872</v>
      </c>
      <c r="L21" s="127"/>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row>
    <row r="22" spans="1:1187" s="30" customFormat="1" x14ac:dyDescent="0.3">
      <c r="A22" s="211"/>
      <c r="B22" s="194"/>
      <c r="C22" s="100" t="s">
        <v>605</v>
      </c>
      <c r="D22" s="99">
        <v>35574</v>
      </c>
      <c r="E22" s="99">
        <v>6144662</v>
      </c>
      <c r="F22" s="99">
        <v>6144662</v>
      </c>
      <c r="G22" s="98">
        <v>1107256748.439985</v>
      </c>
      <c r="H22" s="99">
        <v>172.72901557317141</v>
      </c>
      <c r="I22" s="99">
        <v>165.46085624332378</v>
      </c>
      <c r="J22" s="98">
        <v>31125.449722830861</v>
      </c>
      <c r="K22" s="98">
        <v>180.19815385125904</v>
      </c>
      <c r="L22" s="127"/>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row>
    <row r="23" spans="1:1187" s="30" customFormat="1" x14ac:dyDescent="0.3">
      <c r="A23" s="211"/>
      <c r="B23" s="185" t="s">
        <v>605</v>
      </c>
      <c r="C23" s="182"/>
      <c r="D23" s="99">
        <v>38312</v>
      </c>
      <c r="E23" s="99">
        <v>6598170</v>
      </c>
      <c r="F23" s="99">
        <v>6598170</v>
      </c>
      <c r="G23" s="98">
        <v>1236303166.2799728</v>
      </c>
      <c r="H23" s="99">
        <v>172.22201921069117</v>
      </c>
      <c r="I23" s="99">
        <v>164.93341511797871</v>
      </c>
      <c r="J23" s="98">
        <v>32269.345538733891</v>
      </c>
      <c r="K23" s="98">
        <v>187.37061431881457</v>
      </c>
      <c r="L23" s="127"/>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row>
    <row r="24" spans="1:1187" s="30" customFormat="1" x14ac:dyDescent="0.3">
      <c r="A24" s="210" t="s">
        <v>295</v>
      </c>
      <c r="B24" s="206" t="s">
        <v>245</v>
      </c>
      <c r="C24" s="103" t="s">
        <v>424</v>
      </c>
      <c r="D24" s="126" t="s">
        <v>267</v>
      </c>
      <c r="E24" s="102">
        <v>2020</v>
      </c>
      <c r="F24" s="102">
        <v>2020</v>
      </c>
      <c r="G24" s="101">
        <v>537400.80000000005</v>
      </c>
      <c r="H24" s="102"/>
      <c r="I24" s="102"/>
      <c r="J24" s="101"/>
      <c r="K24" s="101">
        <v>266.04000000000002</v>
      </c>
      <c r="L24" s="12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row>
    <row r="25" spans="1:1187" s="30" customFormat="1" x14ac:dyDescent="0.3">
      <c r="A25" s="211"/>
      <c r="B25" s="194"/>
      <c r="C25" s="103" t="s">
        <v>425</v>
      </c>
      <c r="D25" s="126" t="s">
        <v>267</v>
      </c>
      <c r="E25" s="102">
        <v>732</v>
      </c>
      <c r="F25" s="102">
        <v>732</v>
      </c>
      <c r="G25" s="101">
        <v>97370.640000000014</v>
      </c>
      <c r="H25" s="102"/>
      <c r="I25" s="102"/>
      <c r="J25" s="101"/>
      <c r="K25" s="101">
        <v>133.02000000000001</v>
      </c>
      <c r="L25" s="12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row>
    <row r="26" spans="1:1187" s="30" customFormat="1" x14ac:dyDescent="0.3">
      <c r="A26" s="211"/>
      <c r="B26" s="194"/>
      <c r="C26" s="100" t="s">
        <v>605</v>
      </c>
      <c r="D26" s="99">
        <v>22</v>
      </c>
      <c r="E26" s="99">
        <v>2752</v>
      </c>
      <c r="F26" s="99">
        <v>2752</v>
      </c>
      <c r="G26" s="98">
        <v>634771.44000000006</v>
      </c>
      <c r="H26" s="99">
        <v>172.22201921069117</v>
      </c>
      <c r="I26" s="99">
        <v>164.93341511797871</v>
      </c>
      <c r="J26" s="98">
        <v>32269.345538733891</v>
      </c>
      <c r="K26" s="98">
        <v>230.65822674418607</v>
      </c>
      <c r="L26" s="12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row>
    <row r="27" spans="1:1187" s="30" customFormat="1" x14ac:dyDescent="0.3">
      <c r="A27" s="211"/>
      <c r="B27" s="206" t="s">
        <v>246</v>
      </c>
      <c r="C27" s="103" t="s">
        <v>421</v>
      </c>
      <c r="D27" s="102">
        <v>2285</v>
      </c>
      <c r="E27" s="102">
        <v>403370</v>
      </c>
      <c r="F27" s="102">
        <v>403370</v>
      </c>
      <c r="G27" s="101">
        <v>77168865.060000002</v>
      </c>
      <c r="H27" s="102">
        <v>176.52954048140043</v>
      </c>
      <c r="I27" s="102">
        <v>176.52954048140043</v>
      </c>
      <c r="J27" s="101">
        <v>33771.932192560176</v>
      </c>
      <c r="K27" s="101">
        <v>191.31037275950121</v>
      </c>
      <c r="L27" s="1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row>
    <row r="28" spans="1:1187" s="30" customFormat="1" x14ac:dyDescent="0.3">
      <c r="A28" s="211"/>
      <c r="B28" s="194"/>
      <c r="C28" s="103" t="s">
        <v>422</v>
      </c>
      <c r="D28" s="102">
        <v>1780</v>
      </c>
      <c r="E28" s="102">
        <v>19958</v>
      </c>
      <c r="F28" s="102">
        <v>19958</v>
      </c>
      <c r="G28" s="101">
        <v>1908428.0100000028</v>
      </c>
      <c r="H28" s="102">
        <v>11.212359550561798</v>
      </c>
      <c r="I28" s="102">
        <v>5.6061797752808991</v>
      </c>
      <c r="J28" s="101">
        <v>1072.150567415732</v>
      </c>
      <c r="K28" s="101">
        <v>95.622207134983611</v>
      </c>
      <c r="L28" s="127"/>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row>
    <row r="29" spans="1:1187" s="30" customFormat="1" x14ac:dyDescent="0.3">
      <c r="A29" s="211"/>
      <c r="B29" s="194"/>
      <c r="C29" s="103" t="s">
        <v>423</v>
      </c>
      <c r="D29" s="102">
        <v>530</v>
      </c>
      <c r="E29" s="102">
        <v>82125</v>
      </c>
      <c r="F29" s="102">
        <v>82125</v>
      </c>
      <c r="G29" s="101">
        <v>9423101.5999999829</v>
      </c>
      <c r="H29" s="102">
        <v>154.95283018867926</v>
      </c>
      <c r="I29" s="102">
        <v>154.95283018867926</v>
      </c>
      <c r="J29" s="101">
        <v>17779.436981132043</v>
      </c>
      <c r="K29" s="101">
        <v>114.74096316590543</v>
      </c>
      <c r="L29" s="127"/>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row>
    <row r="30" spans="1:1187" s="30" customFormat="1" x14ac:dyDescent="0.3">
      <c r="A30" s="211"/>
      <c r="B30" s="194"/>
      <c r="C30" s="100" t="s">
        <v>605</v>
      </c>
      <c r="D30" s="99">
        <v>2641</v>
      </c>
      <c r="E30" s="99">
        <v>505453</v>
      </c>
      <c r="F30" s="99">
        <v>505453</v>
      </c>
      <c r="G30" s="98">
        <v>88500394.670000121</v>
      </c>
      <c r="H30" s="99">
        <v>191.38697463082167</v>
      </c>
      <c r="I30" s="99">
        <v>187.60848163574403</v>
      </c>
      <c r="J30" s="98">
        <v>33510.183517607016</v>
      </c>
      <c r="K30" s="98">
        <v>175.09124423042326</v>
      </c>
      <c r="L30" s="127"/>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row>
    <row r="31" spans="1:1187" s="30" customFormat="1" x14ac:dyDescent="0.3">
      <c r="A31" s="211"/>
      <c r="B31" s="186" t="s">
        <v>605</v>
      </c>
      <c r="C31" s="187"/>
      <c r="D31" s="102">
        <v>2663</v>
      </c>
      <c r="E31" s="102">
        <v>508205</v>
      </c>
      <c r="F31" s="102">
        <v>508205</v>
      </c>
      <c r="G31" s="101">
        <v>89135166.110000014</v>
      </c>
      <c r="H31" s="102">
        <v>190.83927900863688</v>
      </c>
      <c r="I31" s="102">
        <v>186.95456252346978</v>
      </c>
      <c r="J31" s="101">
        <v>33471.710893728879</v>
      </c>
      <c r="K31" s="101">
        <v>175.39214708631363</v>
      </c>
      <c r="L31" s="127"/>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row>
    <row r="32" spans="1:1187" s="30" customFormat="1" x14ac:dyDescent="0.3">
      <c r="A32" s="210" t="s">
        <v>296</v>
      </c>
      <c r="B32" s="206" t="s">
        <v>246</v>
      </c>
      <c r="C32" s="103" t="s">
        <v>426</v>
      </c>
      <c r="D32" s="102">
        <v>39</v>
      </c>
      <c r="E32" s="102">
        <v>5435</v>
      </c>
      <c r="F32" s="102">
        <v>5435</v>
      </c>
      <c r="G32" s="101">
        <v>1022849.3400000001</v>
      </c>
      <c r="H32" s="102">
        <v>139.35897435897436</v>
      </c>
      <c r="I32" s="102">
        <v>139.35897435897436</v>
      </c>
      <c r="J32" s="101">
        <v>26226.906153846157</v>
      </c>
      <c r="K32" s="101">
        <v>188.19675068997242</v>
      </c>
      <c r="L32" s="12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row>
    <row r="33" spans="1:1187" s="30" customFormat="1" x14ac:dyDescent="0.3">
      <c r="A33" s="211"/>
      <c r="B33" s="215"/>
      <c r="C33" s="103" t="s">
        <v>427</v>
      </c>
      <c r="D33" s="102">
        <v>38</v>
      </c>
      <c r="E33" s="102">
        <v>498</v>
      </c>
      <c r="F33" s="102">
        <v>498</v>
      </c>
      <c r="G33" s="101">
        <v>46855.929999999993</v>
      </c>
      <c r="H33" s="102">
        <v>13.105263157894736</v>
      </c>
      <c r="I33" s="102">
        <v>6.5526315789473681</v>
      </c>
      <c r="J33" s="101">
        <v>1233.0507894736841</v>
      </c>
      <c r="K33" s="101">
        <v>94.088212851405615</v>
      </c>
      <c r="L33" s="127"/>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row>
    <row r="34" spans="1:1187" s="30" customFormat="1" x14ac:dyDescent="0.3">
      <c r="A34" s="211"/>
      <c r="B34" s="215"/>
      <c r="C34" s="100" t="s">
        <v>605</v>
      </c>
      <c r="D34" s="99">
        <v>39</v>
      </c>
      <c r="E34" s="99">
        <v>5933</v>
      </c>
      <c r="F34" s="99">
        <v>5933</v>
      </c>
      <c r="G34" s="98">
        <v>1069705.27</v>
      </c>
      <c r="H34" s="99">
        <v>152.12820512820514</v>
      </c>
      <c r="I34" s="99">
        <v>145.74358974358975</v>
      </c>
      <c r="J34" s="98">
        <v>27428.340256410258</v>
      </c>
      <c r="K34" s="98">
        <v>180.29753413113096</v>
      </c>
      <c r="L34" s="12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row>
    <row r="35" spans="1:1187" s="30" customFormat="1" x14ac:dyDescent="0.3">
      <c r="A35" s="211"/>
      <c r="B35" s="185" t="s">
        <v>605</v>
      </c>
      <c r="C35" s="182"/>
      <c r="D35" s="99">
        <v>39</v>
      </c>
      <c r="E35" s="99">
        <v>5933</v>
      </c>
      <c r="F35" s="99">
        <v>5933</v>
      </c>
      <c r="G35" s="98">
        <v>1069705.27</v>
      </c>
      <c r="H35" s="99">
        <v>152.12820512820514</v>
      </c>
      <c r="I35" s="99">
        <v>145.74358974358975</v>
      </c>
      <c r="J35" s="98">
        <v>27428.340256410258</v>
      </c>
      <c r="K35" s="98">
        <v>180.29753413113096</v>
      </c>
      <c r="L35" s="12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row>
    <row r="37" spans="1:1187" x14ac:dyDescent="0.3">
      <c r="A37" t="s">
        <v>358</v>
      </c>
    </row>
  </sheetData>
  <sheetProtection algorithmName="SHA-512" hashValue="KayvcfCVFGsawvrdIPN3X6KSxI+LUx/CR8tvmwVnScLOwsfc9seRmMMLxrjvKdGU2utEVq3SM7G6zdEDMudtdw==" saltValue="x+rFvBMXqhHs1zwVHf4grA==" spinCount="100000" sheet="1" objects="1" scenarios="1"/>
  <mergeCells count="15">
    <mergeCell ref="A1:K1"/>
    <mergeCell ref="A2:K2"/>
    <mergeCell ref="A3:K3"/>
    <mergeCell ref="A4:K4"/>
    <mergeCell ref="A32:A35"/>
    <mergeCell ref="B32:B34"/>
    <mergeCell ref="B35:C35"/>
    <mergeCell ref="A7:A23"/>
    <mergeCell ref="B7:B9"/>
    <mergeCell ref="B10:B22"/>
    <mergeCell ref="B23:C23"/>
    <mergeCell ref="A24:A31"/>
    <mergeCell ref="B24:B26"/>
    <mergeCell ref="B27:B30"/>
    <mergeCell ref="B31:C31"/>
  </mergeCells>
  <printOptions horizontalCentered="1"/>
  <pageMargins left="0.25" right="0.25" top="0.75" bottom="0.75" header="0.3" footer="0.3"/>
  <pageSetup scale="82" orientation="landscape" r:id="rId1"/>
  <headerFooter>
    <oddFoote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FE996-30E7-4669-BAA4-047FB810A207}">
  <sheetPr>
    <pageSetUpPr fitToPage="1"/>
  </sheetPr>
  <dimension ref="A1:L16"/>
  <sheetViews>
    <sheetView workbookViewId="0">
      <selection activeCell="A2" sqref="A2"/>
    </sheetView>
  </sheetViews>
  <sheetFormatPr defaultRowHeight="14.4" x14ac:dyDescent="0.3"/>
  <cols>
    <col min="1" max="1" width="22.6640625" bestFit="1" customWidth="1"/>
    <col min="2" max="2" width="15.5546875" bestFit="1" customWidth="1"/>
    <col min="3" max="3" width="16.33203125" bestFit="1" customWidth="1"/>
    <col min="4" max="4" width="10" bestFit="1" customWidth="1"/>
    <col min="5" max="5" width="13.88671875" bestFit="1" customWidth="1"/>
    <col min="6" max="6" width="18.33203125" bestFit="1" customWidth="1"/>
    <col min="7" max="7" width="13.33203125" bestFit="1" customWidth="1"/>
  </cols>
  <sheetData>
    <row r="1" spans="1:12" ht="22.8" x14ac:dyDescent="0.4">
      <c r="A1" s="162" t="s">
        <v>428</v>
      </c>
      <c r="B1" s="162"/>
      <c r="C1" s="162"/>
      <c r="D1" s="162"/>
      <c r="E1" s="162"/>
      <c r="F1" s="162"/>
      <c r="G1" s="162"/>
      <c r="H1" s="39"/>
      <c r="I1" s="39"/>
      <c r="J1" s="39"/>
      <c r="K1" s="39"/>
      <c r="L1" s="39"/>
    </row>
    <row r="2" spans="1:12" ht="22.95" customHeight="1" x14ac:dyDescent="0.4">
      <c r="A2" s="162" t="s">
        <v>405</v>
      </c>
      <c r="B2" s="162"/>
      <c r="C2" s="162"/>
      <c r="D2" s="162"/>
      <c r="E2" s="162"/>
      <c r="F2" s="162"/>
      <c r="G2" s="162"/>
      <c r="H2" s="39"/>
      <c r="I2" s="39"/>
      <c r="J2" s="39"/>
      <c r="K2" s="39"/>
      <c r="L2" s="39"/>
    </row>
    <row r="3" spans="1:12" ht="22.95" customHeight="1" x14ac:dyDescent="0.4">
      <c r="A3" s="162" t="s">
        <v>249</v>
      </c>
      <c r="B3" s="162"/>
      <c r="C3" s="162"/>
      <c r="D3" s="162"/>
      <c r="E3" s="162"/>
      <c r="F3" s="162"/>
      <c r="G3" s="162"/>
      <c r="H3" s="39"/>
      <c r="I3" s="39"/>
      <c r="J3" s="39"/>
      <c r="K3" s="39"/>
      <c r="L3" s="39"/>
    </row>
    <row r="4" spans="1:12" ht="22.95" customHeight="1" x14ac:dyDescent="0.4">
      <c r="A4" s="162" t="s">
        <v>713</v>
      </c>
      <c r="B4" s="162"/>
      <c r="C4" s="162"/>
      <c r="D4" s="162"/>
      <c r="E4" s="162"/>
      <c r="F4" s="162"/>
      <c r="G4" s="162"/>
      <c r="H4" s="39"/>
      <c r="I4" s="39"/>
      <c r="J4" s="39"/>
      <c r="K4" s="39"/>
      <c r="L4" s="39"/>
    </row>
    <row r="6" spans="1:12" x14ac:dyDescent="0.3">
      <c r="A6" s="41" t="s">
        <v>271</v>
      </c>
      <c r="B6" s="41" t="s">
        <v>250</v>
      </c>
      <c r="C6" s="41" t="s">
        <v>251</v>
      </c>
      <c r="D6" s="40" t="s">
        <v>252</v>
      </c>
      <c r="E6" s="47" t="s">
        <v>201</v>
      </c>
      <c r="F6" s="47" t="s">
        <v>183</v>
      </c>
      <c r="G6" s="47" t="s">
        <v>184</v>
      </c>
    </row>
    <row r="7" spans="1:12" x14ac:dyDescent="0.3">
      <c r="A7" s="212" t="s">
        <v>274</v>
      </c>
      <c r="B7" s="181" t="s">
        <v>253</v>
      </c>
      <c r="C7" s="72" t="s">
        <v>253</v>
      </c>
      <c r="D7" s="72">
        <v>1</v>
      </c>
      <c r="E7" s="43">
        <v>5864</v>
      </c>
      <c r="F7" s="44">
        <v>155373524.97000015</v>
      </c>
      <c r="G7" s="44">
        <v>26496.167286834949</v>
      </c>
    </row>
    <row r="8" spans="1:12" x14ac:dyDescent="0.3">
      <c r="A8" s="216"/>
      <c r="B8" s="182"/>
      <c r="C8" s="72" t="s">
        <v>254</v>
      </c>
      <c r="D8" s="72">
        <v>3</v>
      </c>
      <c r="E8" s="43">
        <v>19704</v>
      </c>
      <c r="F8" s="44">
        <v>630127450.19000459</v>
      </c>
      <c r="G8" s="44">
        <v>31979.67164991903</v>
      </c>
    </row>
    <row r="9" spans="1:12" x14ac:dyDescent="0.3">
      <c r="A9" s="216"/>
      <c r="B9" s="182"/>
      <c r="C9" s="72" t="s">
        <v>255</v>
      </c>
      <c r="D9" s="72">
        <v>5</v>
      </c>
      <c r="E9" s="43">
        <v>6153</v>
      </c>
      <c r="F9" s="44">
        <v>224285471.96000057</v>
      </c>
      <c r="G9" s="44">
        <v>36451.401261173502</v>
      </c>
    </row>
    <row r="10" spans="1:12" x14ac:dyDescent="0.3">
      <c r="A10" s="216"/>
      <c r="B10" s="181" t="s">
        <v>255</v>
      </c>
      <c r="C10" s="72" t="s">
        <v>253</v>
      </c>
      <c r="D10" s="72">
        <v>2</v>
      </c>
      <c r="E10" s="43">
        <v>235</v>
      </c>
      <c r="F10" s="44">
        <v>7539256.3200000012</v>
      </c>
      <c r="G10" s="44">
        <v>32081.941787234049</v>
      </c>
    </row>
    <row r="11" spans="1:12" x14ac:dyDescent="0.3">
      <c r="A11" s="216"/>
      <c r="B11" s="182"/>
      <c r="C11" s="72" t="s">
        <v>254</v>
      </c>
      <c r="D11" s="72">
        <v>4</v>
      </c>
      <c r="E11" s="43">
        <v>5417</v>
      </c>
      <c r="F11" s="44">
        <v>191776525.08000031</v>
      </c>
      <c r="G11" s="44">
        <v>35402.718309027194</v>
      </c>
    </row>
    <row r="12" spans="1:12" x14ac:dyDescent="0.3">
      <c r="A12" s="216"/>
      <c r="B12" s="182"/>
      <c r="C12" s="72" t="s">
        <v>255</v>
      </c>
      <c r="D12" s="72">
        <v>6</v>
      </c>
      <c r="E12" s="43">
        <v>2653</v>
      </c>
      <c r="F12" s="44">
        <v>98237212.890000209</v>
      </c>
      <c r="G12" s="44">
        <v>37028.727059932229</v>
      </c>
    </row>
    <row r="13" spans="1:12" x14ac:dyDescent="0.3">
      <c r="A13" s="216"/>
      <c r="B13" s="42" t="s">
        <v>256</v>
      </c>
      <c r="C13" s="72" t="s">
        <v>256</v>
      </c>
      <c r="D13" s="72" t="s">
        <v>256</v>
      </c>
      <c r="E13" s="43">
        <v>877</v>
      </c>
      <c r="F13" s="44">
        <v>19168596.249999989</v>
      </c>
      <c r="G13" s="44">
        <v>21857.008266818688</v>
      </c>
    </row>
    <row r="14" spans="1:12" x14ac:dyDescent="0.3">
      <c r="A14" s="178" t="s">
        <v>210</v>
      </c>
      <c r="B14" s="179"/>
      <c r="C14" s="179"/>
      <c r="D14" s="180"/>
      <c r="E14" s="45">
        <v>40903</v>
      </c>
      <c r="F14" s="46">
        <v>1326508037.6599619</v>
      </c>
      <c r="G14" s="46">
        <v>32430.580584797252</v>
      </c>
    </row>
    <row r="16" spans="1:12" x14ac:dyDescent="0.3">
      <c r="A16" t="s">
        <v>360</v>
      </c>
    </row>
  </sheetData>
  <sheetProtection algorithmName="SHA-512" hashValue="hrUTnY15iEyC7U7qiZzSsMbMqL1zA194H/jRLT+5Nn54S5xou5ceUZpCzB1PhAPGcyhkj1OxZfCXMytH6l/CNA==" saltValue="BvZ7M8j1lNnVVofKGecGfw==" spinCount="100000" sheet="1" objects="1" scenarios="1"/>
  <mergeCells count="8">
    <mergeCell ref="A14:D14"/>
    <mergeCell ref="A1:G1"/>
    <mergeCell ref="A2:G2"/>
    <mergeCell ref="A3:G3"/>
    <mergeCell ref="A4:G4"/>
    <mergeCell ref="A7:A13"/>
    <mergeCell ref="B7:B9"/>
    <mergeCell ref="B10:B12"/>
  </mergeCells>
  <printOptions horizontalCentered="1"/>
  <pageMargins left="0.25" right="0.25" top="0.75" bottom="0.75" header="0.3" footer="0.3"/>
  <pageSetup fitToHeight="10" orientation="landscape" r:id="rId1"/>
  <headerFooter>
    <oddFooter>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FE81-D812-44A2-8240-9123A4E87148}">
  <sheetPr>
    <pageSetUpPr fitToPage="1"/>
  </sheetPr>
  <dimension ref="A1:L30"/>
  <sheetViews>
    <sheetView workbookViewId="0">
      <selection activeCell="A2" sqref="A2"/>
    </sheetView>
  </sheetViews>
  <sheetFormatPr defaultRowHeight="14.4" x14ac:dyDescent="0.3"/>
  <cols>
    <col min="1" max="1" width="16.33203125" bestFit="1" customWidth="1"/>
    <col min="8" max="8" width="1.88671875" customWidth="1"/>
    <col min="9" max="11" width="8.88671875" customWidth="1"/>
  </cols>
  <sheetData>
    <row r="1" spans="1:12" ht="22.95" customHeight="1" x14ac:dyDescent="0.4">
      <c r="A1" s="162" t="s">
        <v>429</v>
      </c>
      <c r="B1" s="162"/>
      <c r="C1" s="162"/>
      <c r="D1" s="162"/>
      <c r="E1" s="162"/>
      <c r="F1" s="162"/>
      <c r="G1" s="162"/>
      <c r="H1" s="162"/>
      <c r="I1" s="162"/>
      <c r="J1" s="162"/>
      <c r="K1" s="162"/>
      <c r="L1" s="39"/>
    </row>
    <row r="2" spans="1:12" ht="22.95" customHeight="1" x14ac:dyDescent="0.4">
      <c r="A2" s="162" t="s">
        <v>430</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21" customHeight="1" x14ac:dyDescent="0.3">
      <c r="A7" s="65"/>
      <c r="B7" s="189" t="s">
        <v>181</v>
      </c>
      <c r="C7" s="182"/>
      <c r="D7" s="182"/>
      <c r="E7" s="182"/>
      <c r="F7" s="182"/>
      <c r="G7" s="182"/>
      <c r="H7" s="201"/>
      <c r="I7" s="202"/>
      <c r="J7" s="202"/>
      <c r="K7" s="202"/>
    </row>
    <row r="8" spans="1:12" x14ac:dyDescent="0.3">
      <c r="A8" s="41" t="s">
        <v>325</v>
      </c>
      <c r="B8" s="111" t="s">
        <v>186</v>
      </c>
      <c r="C8" s="111" t="s">
        <v>187</v>
      </c>
      <c r="D8" s="111" t="s">
        <v>188</v>
      </c>
      <c r="E8" s="111" t="s">
        <v>189</v>
      </c>
      <c r="F8" s="111" t="s">
        <v>682</v>
      </c>
      <c r="G8" s="111" t="s">
        <v>709</v>
      </c>
      <c r="H8" s="201"/>
      <c r="I8" s="202"/>
      <c r="J8" s="202"/>
      <c r="K8" s="202"/>
    </row>
    <row r="9" spans="1:12" x14ac:dyDescent="0.3">
      <c r="A9" s="55" t="s">
        <v>206</v>
      </c>
      <c r="B9" s="89">
        <v>9772</v>
      </c>
      <c r="C9" s="89">
        <v>11032</v>
      </c>
      <c r="D9" s="89">
        <v>11611</v>
      </c>
      <c r="E9" s="89">
        <v>12025</v>
      </c>
      <c r="F9" s="89">
        <v>11316</v>
      </c>
      <c r="G9" s="89">
        <v>11184</v>
      </c>
      <c r="H9" s="201"/>
      <c r="I9" s="67">
        <f>G9/G$13</f>
        <v>0.32504068821204374</v>
      </c>
      <c r="J9" s="67">
        <f>(G9-F9)/F9</f>
        <v>-1.166489925768823E-2</v>
      </c>
      <c r="K9" s="67">
        <f>((G9/B9)^(1/5)-1)</f>
        <v>2.7360206864700753E-2</v>
      </c>
    </row>
    <row r="10" spans="1:12" x14ac:dyDescent="0.3">
      <c r="A10" s="55" t="s">
        <v>207</v>
      </c>
      <c r="B10" s="89">
        <v>11455</v>
      </c>
      <c r="C10" s="89">
        <v>12846</v>
      </c>
      <c r="D10" s="89">
        <v>13777</v>
      </c>
      <c r="E10" s="89">
        <v>17169</v>
      </c>
      <c r="F10" s="89">
        <v>17426</v>
      </c>
      <c r="G10" s="89">
        <v>16287</v>
      </c>
      <c r="H10" s="201"/>
      <c r="I10" s="67">
        <f>G10/G$13</f>
        <v>0.47334922111136946</v>
      </c>
      <c r="J10" s="67">
        <f>(G10-F10)/F10</f>
        <v>-6.5362102605302425E-2</v>
      </c>
      <c r="K10" s="67">
        <f>((G10/B10)^(1/5)-1)</f>
        <v>7.2924594236219997E-2</v>
      </c>
    </row>
    <row r="11" spans="1:12" x14ac:dyDescent="0.3">
      <c r="A11" s="55" t="s">
        <v>208</v>
      </c>
      <c r="B11" s="89">
        <v>3681</v>
      </c>
      <c r="C11" s="89">
        <v>4048</v>
      </c>
      <c r="D11" s="89">
        <v>4220</v>
      </c>
      <c r="E11" s="89">
        <v>7265</v>
      </c>
      <c r="F11" s="89">
        <v>7376</v>
      </c>
      <c r="G11" s="89">
        <v>5741</v>
      </c>
      <c r="H11" s="201"/>
      <c r="I11" s="67">
        <f>G11/G$13</f>
        <v>0.16685073238781678</v>
      </c>
      <c r="J11" s="67">
        <f>(G11-F11)/F11</f>
        <v>-0.2216648590021692</v>
      </c>
      <c r="K11" s="67">
        <f>((G11/B11)^(1/5)-1)</f>
        <v>9.2960196029302278E-2</v>
      </c>
    </row>
    <row r="12" spans="1:12" x14ac:dyDescent="0.3">
      <c r="A12" s="55" t="s">
        <v>209</v>
      </c>
      <c r="B12" s="89">
        <v>1000</v>
      </c>
      <c r="C12" s="89">
        <v>1166</v>
      </c>
      <c r="D12" s="89">
        <v>1292</v>
      </c>
      <c r="E12" s="89">
        <v>2877</v>
      </c>
      <c r="F12" s="89">
        <v>3067</v>
      </c>
      <c r="G12" s="89">
        <v>2400</v>
      </c>
      <c r="H12" s="201"/>
      <c r="I12" s="67">
        <f>G12/G$13</f>
        <v>6.9751220646361314E-2</v>
      </c>
      <c r="J12" s="67">
        <f>(G12-F12)/F12</f>
        <v>-0.21747636126507988</v>
      </c>
      <c r="K12" s="67">
        <f>((G12/B12)^(1/5)-1)</f>
        <v>0.19135789816709159</v>
      </c>
    </row>
    <row r="13" spans="1:12" x14ac:dyDescent="0.3">
      <c r="A13" s="48" t="s">
        <v>210</v>
      </c>
      <c r="B13" s="90">
        <v>25046</v>
      </c>
      <c r="C13" s="90">
        <v>28178</v>
      </c>
      <c r="D13" s="90">
        <v>29827</v>
      </c>
      <c r="E13" s="90">
        <v>38162</v>
      </c>
      <c r="F13" s="90">
        <v>38027</v>
      </c>
      <c r="G13" s="90">
        <v>34408</v>
      </c>
      <c r="H13" s="201"/>
      <c r="I13" s="30"/>
      <c r="J13" s="68">
        <f>(G13-F13)/F13</f>
        <v>-9.5169221868672257E-2</v>
      </c>
      <c r="K13" s="68">
        <f>((G13/B13)^(1/5)-1)</f>
        <v>6.5575461074514063E-2</v>
      </c>
    </row>
    <row r="15" spans="1:12" x14ac:dyDescent="0.3">
      <c r="A15" t="s">
        <v>326</v>
      </c>
    </row>
    <row r="18" spans="1:11" ht="22.8" x14ac:dyDescent="0.4">
      <c r="A18" s="162" t="s">
        <v>431</v>
      </c>
      <c r="B18" s="162"/>
      <c r="C18" s="162"/>
      <c r="D18" s="162"/>
      <c r="E18" s="162"/>
      <c r="F18" s="162"/>
      <c r="G18" s="162"/>
      <c r="H18" s="162"/>
      <c r="I18" s="162"/>
      <c r="J18" s="162"/>
      <c r="K18" s="162"/>
    </row>
    <row r="19" spans="1:11" ht="22.8" x14ac:dyDescent="0.4">
      <c r="A19" s="162" t="s">
        <v>430</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4.4" customHeight="1" x14ac:dyDescent="0.3">
      <c r="A23" s="64"/>
      <c r="B23" s="189" t="s">
        <v>243</v>
      </c>
      <c r="C23" s="182"/>
      <c r="D23" s="182"/>
      <c r="E23" s="182"/>
      <c r="F23" s="182"/>
      <c r="G23" s="182"/>
      <c r="H23" s="201"/>
      <c r="I23" s="202" t="s">
        <v>1110</v>
      </c>
      <c r="J23" s="202" t="s">
        <v>1111</v>
      </c>
      <c r="K23" s="202" t="s">
        <v>1112</v>
      </c>
    </row>
    <row r="24" spans="1:11" ht="21.75" customHeight="1" x14ac:dyDescent="0.3">
      <c r="A24" s="65"/>
      <c r="B24" s="189" t="s">
        <v>181</v>
      </c>
      <c r="C24" s="182"/>
      <c r="D24" s="182"/>
      <c r="E24" s="182"/>
      <c r="F24" s="182"/>
      <c r="G24" s="182"/>
      <c r="H24" s="201"/>
      <c r="I24" s="202"/>
      <c r="J24" s="202"/>
      <c r="K24" s="202"/>
    </row>
    <row r="25" spans="1:11" x14ac:dyDescent="0.3">
      <c r="A25" s="41" t="s">
        <v>194</v>
      </c>
      <c r="B25" s="111" t="s">
        <v>186</v>
      </c>
      <c r="C25" s="111" t="s">
        <v>187</v>
      </c>
      <c r="D25" s="111" t="s">
        <v>188</v>
      </c>
      <c r="E25" s="111" t="s">
        <v>189</v>
      </c>
      <c r="F25" s="111" t="s">
        <v>682</v>
      </c>
      <c r="G25" s="111" t="s">
        <v>709</v>
      </c>
      <c r="H25" s="201"/>
      <c r="I25" s="202"/>
      <c r="J25" s="202"/>
      <c r="K25" s="202"/>
    </row>
    <row r="26" spans="1:11" x14ac:dyDescent="0.3">
      <c r="A26" s="55" t="s">
        <v>198</v>
      </c>
      <c r="B26" s="89">
        <v>9431</v>
      </c>
      <c r="C26" s="89">
        <v>10477</v>
      </c>
      <c r="D26" s="89">
        <v>11035</v>
      </c>
      <c r="E26" s="89">
        <v>14274</v>
      </c>
      <c r="F26" s="89">
        <v>14191</v>
      </c>
      <c r="G26" s="89">
        <v>12544</v>
      </c>
      <c r="H26" s="201"/>
      <c r="I26" s="67">
        <f>G26/G$13</f>
        <v>0.36456637991164847</v>
      </c>
      <c r="J26" s="67">
        <f>(G26-F26)/F26</f>
        <v>-0.11605947431470651</v>
      </c>
      <c r="K26" s="67">
        <f>((G26/B26)^(1/5)-1)</f>
        <v>5.8706696554951643E-2</v>
      </c>
    </row>
    <row r="27" spans="1:11" x14ac:dyDescent="0.3">
      <c r="A27" s="55" t="s">
        <v>199</v>
      </c>
      <c r="B27" s="89">
        <v>15615</v>
      </c>
      <c r="C27" s="89">
        <v>17701</v>
      </c>
      <c r="D27" s="89">
        <v>18792</v>
      </c>
      <c r="E27" s="89">
        <v>23888</v>
      </c>
      <c r="F27" s="89">
        <v>23836</v>
      </c>
      <c r="G27" s="89">
        <v>21864</v>
      </c>
      <c r="H27" s="201"/>
      <c r="I27" s="67">
        <f>G27/G$13</f>
        <v>0.63543362008835158</v>
      </c>
      <c r="J27" s="67">
        <f>(G27-F27)/F27</f>
        <v>-8.27320020137607E-2</v>
      </c>
      <c r="K27" s="67">
        <f>((G27/B27)^(1/5)-1)</f>
        <v>6.9639730786609011E-2</v>
      </c>
    </row>
    <row r="28" spans="1:11" x14ac:dyDescent="0.3">
      <c r="A28" s="48" t="s">
        <v>210</v>
      </c>
      <c r="B28" s="90">
        <v>25046</v>
      </c>
      <c r="C28" s="90">
        <v>28178</v>
      </c>
      <c r="D28" s="90">
        <v>29827</v>
      </c>
      <c r="E28" s="90">
        <v>38162</v>
      </c>
      <c r="F28" s="90">
        <v>38027</v>
      </c>
      <c r="G28" s="90">
        <v>34408</v>
      </c>
      <c r="H28" s="201"/>
      <c r="I28" s="30"/>
      <c r="J28" s="68">
        <f>(G28-F28)/F28</f>
        <v>-9.5169221868672257E-2</v>
      </c>
      <c r="K28" s="68">
        <f>((G28/B28)^(1/5)-1)</f>
        <v>6.5575461074514063E-2</v>
      </c>
    </row>
    <row r="30" spans="1:11" x14ac:dyDescent="0.3">
      <c r="A30" t="s">
        <v>328</v>
      </c>
    </row>
  </sheetData>
  <sheetProtection algorithmName="SHA-512" hashValue="3AG61kYPU30DZZ8ioggLJXvBt1Q8i9ISOhfB9v3Z8CKTnfXWx8iOBqpmVTKJhht611bSsZdjYxVnfT+k6Qj0gw==" saltValue="IZgXrtbnt6Rt1o+ASExJcA=="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37E8F-65A3-46F1-8F01-539F9717B4E8}">
  <sheetPr>
    <pageSetUpPr fitToPage="1"/>
  </sheetPr>
  <dimension ref="A1:L40"/>
  <sheetViews>
    <sheetView workbookViewId="0">
      <selection activeCell="A2" sqref="A2"/>
    </sheetView>
  </sheetViews>
  <sheetFormatPr defaultRowHeight="14.4" x14ac:dyDescent="0.3"/>
  <cols>
    <col min="1" max="1" width="42.33203125" bestFit="1" customWidth="1"/>
    <col min="8" max="8" width="1.88671875" customWidth="1"/>
  </cols>
  <sheetData>
    <row r="1" spans="1:12" ht="22.95" customHeight="1" x14ac:dyDescent="0.4">
      <c r="A1" s="162" t="s">
        <v>432</v>
      </c>
      <c r="B1" s="162"/>
      <c r="C1" s="162"/>
      <c r="D1" s="162"/>
      <c r="E1" s="162"/>
      <c r="F1" s="162"/>
      <c r="G1" s="162"/>
      <c r="H1" s="162"/>
      <c r="I1" s="162"/>
      <c r="J1" s="162"/>
      <c r="K1" s="162"/>
      <c r="L1" s="39"/>
    </row>
    <row r="2" spans="1:12" ht="22.95" customHeight="1" x14ac:dyDescent="0.4">
      <c r="A2" s="162" t="s">
        <v>433</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21.75" customHeight="1" x14ac:dyDescent="0.3">
      <c r="A7" s="65"/>
      <c r="B7" s="189" t="s">
        <v>181</v>
      </c>
      <c r="C7" s="182"/>
      <c r="D7" s="182"/>
      <c r="E7" s="182"/>
      <c r="F7" s="182"/>
      <c r="G7" s="182"/>
      <c r="H7" s="201"/>
      <c r="I7" s="202"/>
      <c r="J7" s="202"/>
      <c r="K7" s="202"/>
    </row>
    <row r="8" spans="1:12" x14ac:dyDescent="0.3">
      <c r="A8" s="41" t="s">
        <v>228</v>
      </c>
      <c r="B8" s="111" t="s">
        <v>186</v>
      </c>
      <c r="C8" s="111" t="s">
        <v>187</v>
      </c>
      <c r="D8" s="111" t="s">
        <v>188</v>
      </c>
      <c r="E8" s="111" t="s">
        <v>189</v>
      </c>
      <c r="F8" s="111" t="s">
        <v>682</v>
      </c>
      <c r="G8" s="111" t="s">
        <v>709</v>
      </c>
      <c r="H8" s="201"/>
      <c r="I8" s="202"/>
      <c r="J8" s="202"/>
      <c r="K8" s="202"/>
    </row>
    <row r="9" spans="1:12" x14ac:dyDescent="0.3">
      <c r="A9" s="55" t="s">
        <v>229</v>
      </c>
      <c r="B9" s="89">
        <v>3902</v>
      </c>
      <c r="C9" s="89">
        <v>4344</v>
      </c>
      <c r="D9" s="89">
        <v>4587</v>
      </c>
      <c r="E9" s="89">
        <v>5656</v>
      </c>
      <c r="F9" s="89">
        <v>5486</v>
      </c>
      <c r="G9" s="89">
        <v>4851</v>
      </c>
      <c r="H9" s="201"/>
      <c r="I9" s="67">
        <f>G9/G$14</f>
        <v>0.1409846547314578</v>
      </c>
      <c r="J9" s="67">
        <f t="shared" ref="J9:J14" si="0">(G9-F9)/F9</f>
        <v>-0.11574917973022239</v>
      </c>
      <c r="K9" s="67">
        <f t="shared" ref="K9:K14" si="1">((G9/B9)^(1/5)-1)</f>
        <v>4.450086003951137E-2</v>
      </c>
    </row>
    <row r="10" spans="1:12" x14ac:dyDescent="0.3">
      <c r="A10" s="55" t="s">
        <v>230</v>
      </c>
      <c r="B10" s="89">
        <v>5065</v>
      </c>
      <c r="C10" s="89">
        <v>5574</v>
      </c>
      <c r="D10" s="89">
        <v>5701</v>
      </c>
      <c r="E10" s="89">
        <v>6369</v>
      </c>
      <c r="F10" s="89">
        <v>6128</v>
      </c>
      <c r="G10" s="89">
        <v>5634</v>
      </c>
      <c r="H10" s="201"/>
      <c r="I10" s="67">
        <f>G10/G$14</f>
        <v>0.16374099046733318</v>
      </c>
      <c r="J10" s="67">
        <f t="shared" si="0"/>
        <v>-8.0613577023498695E-2</v>
      </c>
      <c r="K10" s="67">
        <f t="shared" si="1"/>
        <v>2.1521422177905425E-2</v>
      </c>
    </row>
    <row r="11" spans="1:12" x14ac:dyDescent="0.3">
      <c r="A11" s="55" t="s">
        <v>231</v>
      </c>
      <c r="B11" s="89">
        <v>4733</v>
      </c>
      <c r="C11" s="89">
        <v>5458</v>
      </c>
      <c r="D11" s="89">
        <v>5877</v>
      </c>
      <c r="E11" s="89">
        <v>8057</v>
      </c>
      <c r="F11" s="89">
        <v>8256</v>
      </c>
      <c r="G11" s="89">
        <v>7309</v>
      </c>
      <c r="H11" s="201"/>
      <c r="I11" s="67">
        <f>G11/G$14</f>
        <v>0.21242152987677285</v>
      </c>
      <c r="J11" s="67">
        <f t="shared" si="0"/>
        <v>-0.11470445736434108</v>
      </c>
      <c r="K11" s="67">
        <f t="shared" si="1"/>
        <v>9.0797895767600334E-2</v>
      </c>
    </row>
    <row r="12" spans="1:12" x14ac:dyDescent="0.3">
      <c r="A12" s="55" t="s">
        <v>232</v>
      </c>
      <c r="B12" s="89">
        <v>8273</v>
      </c>
      <c r="C12" s="89">
        <v>9168</v>
      </c>
      <c r="D12" s="89">
        <v>9721</v>
      </c>
      <c r="E12" s="89">
        <v>12941</v>
      </c>
      <c r="F12" s="89">
        <v>13018</v>
      </c>
      <c r="G12" s="89">
        <v>11917</v>
      </c>
      <c r="H12" s="201"/>
      <c r="I12" s="67">
        <f>G12/G$14</f>
        <v>0.34634387351778656</v>
      </c>
      <c r="J12" s="67">
        <f t="shared" si="0"/>
        <v>-8.4575203564295584E-2</v>
      </c>
      <c r="K12" s="67">
        <f t="shared" si="1"/>
        <v>7.5723814028767267E-2</v>
      </c>
    </row>
    <row r="13" spans="1:12" x14ac:dyDescent="0.3">
      <c r="A13" s="55" t="s">
        <v>233</v>
      </c>
      <c r="B13" s="89">
        <v>3102</v>
      </c>
      <c r="C13" s="89">
        <v>3658</v>
      </c>
      <c r="D13" s="89">
        <v>3985</v>
      </c>
      <c r="E13" s="89">
        <v>5181</v>
      </c>
      <c r="F13" s="89">
        <v>5190</v>
      </c>
      <c r="G13" s="89">
        <v>4758</v>
      </c>
      <c r="H13" s="201"/>
      <c r="I13" s="67">
        <f>G13/G$14</f>
        <v>0.13828179493141129</v>
      </c>
      <c r="J13" s="67">
        <f t="shared" si="0"/>
        <v>-8.3236994219653179E-2</v>
      </c>
      <c r="K13" s="67">
        <f t="shared" si="1"/>
        <v>8.9322637326025633E-2</v>
      </c>
    </row>
    <row r="14" spans="1:12" x14ac:dyDescent="0.3">
      <c r="A14" s="48" t="s">
        <v>210</v>
      </c>
      <c r="B14" s="90">
        <v>25046</v>
      </c>
      <c r="C14" s="90">
        <v>28178</v>
      </c>
      <c r="D14" s="90">
        <v>29827</v>
      </c>
      <c r="E14" s="90">
        <v>38162</v>
      </c>
      <c r="F14" s="90">
        <v>38027</v>
      </c>
      <c r="G14" s="90">
        <v>34408</v>
      </c>
      <c r="H14" s="201"/>
      <c r="I14" s="30"/>
      <c r="J14" s="68">
        <f t="shared" si="0"/>
        <v>-9.5169221868672257E-2</v>
      </c>
      <c r="K14" s="68">
        <f t="shared" si="1"/>
        <v>6.5575461074514063E-2</v>
      </c>
    </row>
    <row r="16" spans="1:12" x14ac:dyDescent="0.3">
      <c r="A16" t="s">
        <v>331</v>
      </c>
    </row>
    <row r="19" spans="1:11" ht="22.8" x14ac:dyDescent="0.4">
      <c r="A19" s="162" t="s">
        <v>434</v>
      </c>
      <c r="B19" s="162"/>
      <c r="C19" s="162"/>
      <c r="D19" s="162"/>
      <c r="E19" s="162"/>
      <c r="F19" s="162"/>
      <c r="G19" s="162"/>
      <c r="H19" s="162"/>
      <c r="I19" s="162"/>
      <c r="J19" s="162"/>
      <c r="K19" s="162"/>
    </row>
    <row r="20" spans="1:11" ht="22.8" x14ac:dyDescent="0.4">
      <c r="A20" s="162" t="s">
        <v>430</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4.4" customHeight="1" x14ac:dyDescent="0.3">
      <c r="A24" s="64"/>
      <c r="B24" s="189" t="s">
        <v>243</v>
      </c>
      <c r="C24" s="182"/>
      <c r="D24" s="182"/>
      <c r="E24" s="182"/>
      <c r="F24" s="182"/>
      <c r="G24" s="182"/>
      <c r="H24" s="203"/>
      <c r="I24" s="202" t="s">
        <v>1110</v>
      </c>
      <c r="J24" s="202" t="s">
        <v>1111</v>
      </c>
      <c r="K24" s="202" t="s">
        <v>1112</v>
      </c>
    </row>
    <row r="25" spans="1:11" ht="21.75" customHeight="1" x14ac:dyDescent="0.3">
      <c r="A25" s="65"/>
      <c r="B25" s="189" t="s">
        <v>181</v>
      </c>
      <c r="C25" s="182"/>
      <c r="D25" s="182"/>
      <c r="E25" s="182"/>
      <c r="F25" s="182"/>
      <c r="G25" s="182"/>
      <c r="H25" s="204"/>
      <c r="I25" s="202"/>
      <c r="J25" s="202"/>
      <c r="K25" s="202"/>
    </row>
    <row r="26" spans="1:11" x14ac:dyDescent="0.3">
      <c r="A26" s="41" t="s">
        <v>333</v>
      </c>
      <c r="B26" s="111" t="s">
        <v>186</v>
      </c>
      <c r="C26" s="111" t="s">
        <v>187</v>
      </c>
      <c r="D26" s="111" t="s">
        <v>188</v>
      </c>
      <c r="E26" s="111" t="s">
        <v>189</v>
      </c>
      <c r="F26" s="111" t="s">
        <v>682</v>
      </c>
      <c r="G26" s="111" t="s">
        <v>709</v>
      </c>
      <c r="H26" s="204"/>
      <c r="I26" s="202"/>
      <c r="J26" s="202"/>
      <c r="K26" s="202"/>
    </row>
    <row r="27" spans="1:11" x14ac:dyDescent="0.3">
      <c r="A27" s="55" t="s">
        <v>214</v>
      </c>
      <c r="B27" s="89">
        <v>7406</v>
      </c>
      <c r="C27" s="89">
        <v>8553</v>
      </c>
      <c r="D27" s="89">
        <v>9304</v>
      </c>
      <c r="E27" s="89">
        <v>10809</v>
      </c>
      <c r="F27" s="89">
        <v>10834</v>
      </c>
      <c r="G27" s="89">
        <v>10641</v>
      </c>
      <c r="H27" s="204"/>
      <c r="I27" s="67">
        <f>G27/G$14</f>
        <v>0.30925947454080449</v>
      </c>
      <c r="J27" s="67">
        <f>(G27-F27)/F27</f>
        <v>-1.7814288351486064E-2</v>
      </c>
      <c r="K27" s="67">
        <f>((G27/B27)^(1/5)-1)</f>
        <v>7.5176459406228968E-2</v>
      </c>
    </row>
    <row r="28" spans="1:11" x14ac:dyDescent="0.3">
      <c r="A28" s="55" t="s">
        <v>215</v>
      </c>
      <c r="B28" s="89">
        <v>1071</v>
      </c>
      <c r="C28" s="89">
        <v>1197</v>
      </c>
      <c r="D28" s="89">
        <v>1266</v>
      </c>
      <c r="E28" s="89">
        <v>1487</v>
      </c>
      <c r="F28" s="89">
        <v>1452</v>
      </c>
      <c r="G28" s="89">
        <v>1324</v>
      </c>
      <c r="H28" s="204"/>
      <c r="I28" s="67">
        <f t="shared" ref="I28:I37" si="2">G28/G$14</f>
        <v>3.8479423389909326E-2</v>
      </c>
      <c r="J28" s="67">
        <f t="shared" ref="J28:J38" si="3">(G28-F28)/F28</f>
        <v>-8.8154269972451793E-2</v>
      </c>
      <c r="K28" s="67">
        <f t="shared" ref="K28:K38" si="4">((G28/B28)^(1/5)-1)</f>
        <v>4.3325213441608001E-2</v>
      </c>
    </row>
    <row r="29" spans="1:11" x14ac:dyDescent="0.3">
      <c r="A29" s="55" t="s">
        <v>216</v>
      </c>
      <c r="B29" s="89">
        <v>303</v>
      </c>
      <c r="C29" s="89">
        <v>349</v>
      </c>
      <c r="D29" s="89">
        <v>381</v>
      </c>
      <c r="E29" s="89">
        <v>458</v>
      </c>
      <c r="F29" s="89">
        <v>469</v>
      </c>
      <c r="G29" s="89">
        <v>460</v>
      </c>
      <c r="H29" s="204"/>
      <c r="I29" s="67">
        <f t="shared" si="2"/>
        <v>1.3368983957219251E-2</v>
      </c>
      <c r="J29" s="67">
        <f t="shared" si="3"/>
        <v>-1.9189765458422176E-2</v>
      </c>
      <c r="K29" s="67">
        <f t="shared" si="4"/>
        <v>8.7083842081998153E-2</v>
      </c>
    </row>
    <row r="30" spans="1:11" x14ac:dyDescent="0.3">
      <c r="A30" s="55" t="s">
        <v>217</v>
      </c>
      <c r="B30" s="89">
        <v>9992</v>
      </c>
      <c r="C30" s="89">
        <v>10838</v>
      </c>
      <c r="D30" s="89">
        <v>11097</v>
      </c>
      <c r="E30" s="89">
        <v>14095</v>
      </c>
      <c r="F30" s="89">
        <v>13970</v>
      </c>
      <c r="G30" s="89">
        <v>12170</v>
      </c>
      <c r="H30" s="204"/>
      <c r="I30" s="67">
        <f t="shared" si="2"/>
        <v>0.35369681469425712</v>
      </c>
      <c r="J30" s="67">
        <f t="shared" si="3"/>
        <v>-0.12884753042233357</v>
      </c>
      <c r="K30" s="67">
        <f t="shared" si="4"/>
        <v>4.0225822742945061E-2</v>
      </c>
    </row>
    <row r="31" spans="1:11" x14ac:dyDescent="0.3">
      <c r="A31" s="55" t="s">
        <v>218</v>
      </c>
      <c r="B31" s="89">
        <v>1478</v>
      </c>
      <c r="C31" s="89">
        <v>1875</v>
      </c>
      <c r="D31" s="89">
        <v>2175</v>
      </c>
      <c r="E31" s="89">
        <v>3336</v>
      </c>
      <c r="F31" s="89">
        <v>3438</v>
      </c>
      <c r="G31" s="89">
        <v>3036</v>
      </c>
      <c r="H31" s="204"/>
      <c r="I31" s="67">
        <f t="shared" si="2"/>
        <v>8.8235294117647065E-2</v>
      </c>
      <c r="J31" s="67">
        <f t="shared" si="3"/>
        <v>-0.1169284467713787</v>
      </c>
      <c r="K31" s="67">
        <f t="shared" si="4"/>
        <v>0.15484970203885706</v>
      </c>
    </row>
    <row r="32" spans="1:11" x14ac:dyDescent="0.3">
      <c r="A32" s="55" t="s">
        <v>219</v>
      </c>
      <c r="B32" s="89">
        <v>382</v>
      </c>
      <c r="C32" s="89">
        <v>426</v>
      </c>
      <c r="D32" s="89">
        <v>462</v>
      </c>
      <c r="E32" s="89">
        <v>1115</v>
      </c>
      <c r="F32" s="89">
        <v>1177</v>
      </c>
      <c r="G32" s="89">
        <v>900</v>
      </c>
      <c r="H32" s="204"/>
      <c r="I32" s="67">
        <f t="shared" si="2"/>
        <v>2.6156707742385491E-2</v>
      </c>
      <c r="J32" s="67">
        <f t="shared" si="3"/>
        <v>-0.23534409515717927</v>
      </c>
      <c r="K32" s="67">
        <f t="shared" si="4"/>
        <v>0.18695930477772649</v>
      </c>
    </row>
    <row r="33" spans="1:11" x14ac:dyDescent="0.3">
      <c r="A33" s="55" t="s">
        <v>220</v>
      </c>
      <c r="B33" s="89">
        <v>121</v>
      </c>
      <c r="C33" s="89">
        <v>131</v>
      </c>
      <c r="D33" s="89">
        <v>136</v>
      </c>
      <c r="E33" s="89">
        <v>683</v>
      </c>
      <c r="F33" s="89">
        <v>705</v>
      </c>
      <c r="G33" s="89">
        <v>523</v>
      </c>
      <c r="H33" s="204"/>
      <c r="I33" s="67">
        <f>G33/G$14</f>
        <v>1.5199953499186236E-2</v>
      </c>
      <c r="J33" s="67">
        <f>(G33-F33)/F33</f>
        <v>-0.25815602836879431</v>
      </c>
      <c r="K33" s="67">
        <f t="shared" si="4"/>
        <v>0.34011868869532935</v>
      </c>
    </row>
    <row r="34" spans="1:11" x14ac:dyDescent="0.3">
      <c r="A34" s="55" t="s">
        <v>221</v>
      </c>
      <c r="B34" s="89">
        <v>879</v>
      </c>
      <c r="C34" s="89">
        <v>977</v>
      </c>
      <c r="D34" s="89">
        <v>1018</v>
      </c>
      <c r="E34" s="89">
        <v>1395</v>
      </c>
      <c r="F34" s="89">
        <v>1391</v>
      </c>
      <c r="G34" s="89">
        <v>1122</v>
      </c>
      <c r="H34" s="204"/>
      <c r="I34" s="67">
        <f t="shared" si="2"/>
        <v>3.2608695652173912E-2</v>
      </c>
      <c r="J34" s="67">
        <f t="shared" si="3"/>
        <v>-0.19338605319913732</v>
      </c>
      <c r="K34" s="67">
        <f t="shared" si="4"/>
        <v>5.0027797553511721E-2</v>
      </c>
    </row>
    <row r="35" spans="1:11" x14ac:dyDescent="0.3">
      <c r="A35" s="55" t="s">
        <v>686</v>
      </c>
      <c r="B35" s="89">
        <v>536</v>
      </c>
      <c r="C35" s="89">
        <v>612</v>
      </c>
      <c r="D35" s="89">
        <v>656</v>
      </c>
      <c r="E35" s="89">
        <v>778</v>
      </c>
      <c r="F35" s="89">
        <v>789</v>
      </c>
      <c r="G35" s="89">
        <v>797</v>
      </c>
      <c r="H35" s="204"/>
      <c r="I35" s="67">
        <f t="shared" si="2"/>
        <v>2.3163217856312486E-2</v>
      </c>
      <c r="J35" s="67">
        <f t="shared" si="3"/>
        <v>1.0139416983523447E-2</v>
      </c>
      <c r="K35" s="67">
        <f t="shared" si="4"/>
        <v>8.2576776490512094E-2</v>
      </c>
    </row>
    <row r="36" spans="1:11" x14ac:dyDescent="0.3">
      <c r="A36" s="55" t="s">
        <v>223</v>
      </c>
      <c r="B36" s="89">
        <v>1041</v>
      </c>
      <c r="C36" s="89">
        <v>1185</v>
      </c>
      <c r="D36" s="89">
        <v>1252</v>
      </c>
      <c r="E36" s="89">
        <v>1411</v>
      </c>
      <c r="F36" s="89">
        <v>1394</v>
      </c>
      <c r="G36" s="89">
        <v>1369</v>
      </c>
      <c r="H36" s="204"/>
      <c r="I36" s="67">
        <f t="shared" si="2"/>
        <v>3.97872587770286E-2</v>
      </c>
      <c r="J36" s="67">
        <f t="shared" si="3"/>
        <v>-1.7934002869440458E-2</v>
      </c>
      <c r="K36" s="67">
        <f t="shared" si="4"/>
        <v>5.6307938639506228E-2</v>
      </c>
    </row>
    <row r="37" spans="1:11" x14ac:dyDescent="0.3">
      <c r="A37" s="55" t="s">
        <v>224</v>
      </c>
      <c r="B37" s="89">
        <v>1837</v>
      </c>
      <c r="C37" s="89">
        <v>2035</v>
      </c>
      <c r="D37" s="89">
        <v>2080</v>
      </c>
      <c r="E37" s="89">
        <v>2595</v>
      </c>
      <c r="F37" s="89">
        <v>2408</v>
      </c>
      <c r="G37" s="89">
        <v>2066</v>
      </c>
      <c r="H37" s="204"/>
      <c r="I37" s="67">
        <f t="shared" si="2"/>
        <v>6.0044175773076032E-2</v>
      </c>
      <c r="J37" s="67">
        <f t="shared" si="3"/>
        <v>-0.14202657807308969</v>
      </c>
      <c r="K37" s="67">
        <f t="shared" si="4"/>
        <v>2.3774321218453354E-2</v>
      </c>
    </row>
    <row r="38" spans="1:11" x14ac:dyDescent="0.3">
      <c r="A38" s="48" t="s">
        <v>210</v>
      </c>
      <c r="B38" s="90">
        <v>25046</v>
      </c>
      <c r="C38" s="90">
        <v>28178</v>
      </c>
      <c r="D38" s="90">
        <v>29827</v>
      </c>
      <c r="E38" s="90">
        <v>38162</v>
      </c>
      <c r="F38" s="90">
        <v>38027</v>
      </c>
      <c r="G38" s="90">
        <v>34408</v>
      </c>
      <c r="H38" s="205"/>
      <c r="I38" s="30"/>
      <c r="J38" s="68">
        <f t="shared" si="3"/>
        <v>-9.5169221868672257E-2</v>
      </c>
      <c r="K38" s="68">
        <f t="shared" si="4"/>
        <v>6.5575461074514063E-2</v>
      </c>
    </row>
    <row r="40" spans="1:11" x14ac:dyDescent="0.3">
      <c r="A40" t="s">
        <v>334</v>
      </c>
    </row>
  </sheetData>
  <sheetProtection algorithmName="SHA-512" hashValue="e3qRJVSOvsR1oPABLWImwwac4tFDXKx3pAwOf2OEgeDEN2okllP4WtbXEhChyVv26SuYB0LoEzJ1IH1nCnrboA==" saltValue="+2Ng+cSSPA5tO3Djb2SHVQ=="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1" fitToHeight="10" orientation="portrait" r:id="rId1"/>
  <headerFooter>
    <oddFooter>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F7948-07DE-4397-86AC-D7B6CB001DBD}">
  <sheetPr>
    <pageSetUpPr fitToPage="1"/>
  </sheetPr>
  <dimension ref="A1:L50"/>
  <sheetViews>
    <sheetView topLeftCell="A2"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435</v>
      </c>
      <c r="B1" s="162"/>
      <c r="C1" s="162"/>
      <c r="D1" s="162"/>
      <c r="E1" s="162"/>
      <c r="F1" s="162"/>
      <c r="G1" s="162"/>
      <c r="H1" s="162"/>
      <c r="I1" s="162"/>
      <c r="J1" s="162"/>
      <c r="K1" s="162"/>
      <c r="L1" s="39"/>
    </row>
    <row r="2" spans="1:12" ht="22.95" customHeight="1" x14ac:dyDescent="0.4">
      <c r="A2" s="162" t="s">
        <v>433</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919</v>
      </c>
      <c r="C9" s="94">
        <v>1074</v>
      </c>
      <c r="D9" s="94">
        <v>1135</v>
      </c>
      <c r="E9" s="94">
        <v>1389</v>
      </c>
      <c r="F9" s="94">
        <v>1313</v>
      </c>
      <c r="G9" s="94">
        <v>1335</v>
      </c>
      <c r="H9" s="201"/>
      <c r="I9" s="67">
        <f>G9/G$17</f>
        <v>3.879911648453848E-2</v>
      </c>
      <c r="J9" s="67">
        <f>(G9-F9)/F9</f>
        <v>1.6755521706016754E-2</v>
      </c>
      <c r="K9" s="67">
        <f>((G9/B9)^(1/5)-1)</f>
        <v>7.7539379788810425E-2</v>
      </c>
    </row>
    <row r="10" spans="1:12" x14ac:dyDescent="0.3">
      <c r="A10" s="112" t="s">
        <v>718</v>
      </c>
      <c r="B10" s="89">
        <v>4085</v>
      </c>
      <c r="C10" s="89">
        <v>4465</v>
      </c>
      <c r="D10" s="89">
        <v>4669</v>
      </c>
      <c r="E10" s="89">
        <v>6217</v>
      </c>
      <c r="F10" s="89">
        <v>6239</v>
      </c>
      <c r="G10" s="89">
        <v>5508</v>
      </c>
      <c r="H10" s="201"/>
      <c r="I10" s="67">
        <f t="shared" ref="I10:I16" si="0">G10/G$17</f>
        <v>0.1600790513833992</v>
      </c>
      <c r="J10" s="67">
        <f t="shared" ref="J10:J16" si="1">(G10-F10)/F10</f>
        <v>-0.11716621253405994</v>
      </c>
      <c r="K10" s="67">
        <f t="shared" ref="K10:K16" si="2">((G10/B10)^(1/5)-1)</f>
        <v>6.1598690490697106E-2</v>
      </c>
    </row>
    <row r="11" spans="1:12" x14ac:dyDescent="0.3">
      <c r="A11" s="112" t="s">
        <v>717</v>
      </c>
      <c r="B11" s="94">
        <v>155</v>
      </c>
      <c r="C11" s="94">
        <v>190</v>
      </c>
      <c r="D11" s="94">
        <v>216</v>
      </c>
      <c r="E11" s="94">
        <v>284</v>
      </c>
      <c r="F11" s="94">
        <v>289</v>
      </c>
      <c r="G11" s="94">
        <v>258</v>
      </c>
      <c r="H11" s="201"/>
      <c r="I11" s="67">
        <f t="shared" si="0"/>
        <v>7.4982562194838408E-3</v>
      </c>
      <c r="J11" s="67">
        <f t="shared" si="1"/>
        <v>-0.10726643598615918</v>
      </c>
      <c r="K11" s="67">
        <f t="shared" si="2"/>
        <v>0.10728037203968133</v>
      </c>
    </row>
    <row r="12" spans="1:12" x14ac:dyDescent="0.3">
      <c r="A12" s="112" t="s">
        <v>716</v>
      </c>
      <c r="B12" s="94">
        <v>82</v>
      </c>
      <c r="C12" s="94">
        <v>97</v>
      </c>
      <c r="D12" s="94">
        <v>109</v>
      </c>
      <c r="E12" s="94">
        <v>137</v>
      </c>
      <c r="F12" s="94">
        <v>145</v>
      </c>
      <c r="G12" s="94">
        <v>133</v>
      </c>
      <c r="H12" s="201"/>
      <c r="I12" s="67">
        <f t="shared" si="0"/>
        <v>3.8653801441525227E-3</v>
      </c>
      <c r="J12" s="67">
        <f t="shared" si="1"/>
        <v>-8.2758620689655171E-2</v>
      </c>
      <c r="K12" s="67">
        <f t="shared" si="2"/>
        <v>0.10155847901004056</v>
      </c>
    </row>
    <row r="13" spans="1:12" x14ac:dyDescent="0.3">
      <c r="A13" s="112" t="s">
        <v>265</v>
      </c>
      <c r="B13" s="89">
        <v>18337</v>
      </c>
      <c r="C13" s="89">
        <v>20621</v>
      </c>
      <c r="D13" s="89">
        <v>21790</v>
      </c>
      <c r="E13" s="89">
        <v>27748</v>
      </c>
      <c r="F13" s="89">
        <v>27549</v>
      </c>
      <c r="G13" s="89">
        <v>24648</v>
      </c>
      <c r="H13" s="201"/>
      <c r="I13" s="67">
        <f t="shared" si="0"/>
        <v>0.71634503603813071</v>
      </c>
      <c r="J13" s="67">
        <f t="shared" si="1"/>
        <v>-0.10530327779592726</v>
      </c>
      <c r="K13" s="67">
        <f t="shared" si="2"/>
        <v>6.0939649186227074E-2</v>
      </c>
    </row>
    <row r="14" spans="1:12" x14ac:dyDescent="0.3">
      <c r="A14" s="112" t="s">
        <v>715</v>
      </c>
      <c r="B14" s="94">
        <v>835</v>
      </c>
      <c r="C14" s="94">
        <v>956</v>
      </c>
      <c r="D14" s="94">
        <v>1016</v>
      </c>
      <c r="E14" s="94">
        <v>1261</v>
      </c>
      <c r="F14" s="94">
        <v>1266</v>
      </c>
      <c r="G14" s="94">
        <v>1209</v>
      </c>
      <c r="H14" s="201"/>
      <c r="I14" s="67">
        <f t="shared" si="0"/>
        <v>3.5137177400604513E-2</v>
      </c>
      <c r="J14" s="67">
        <f t="shared" si="1"/>
        <v>-4.5023696682464455E-2</v>
      </c>
      <c r="K14" s="67">
        <f t="shared" si="2"/>
        <v>7.6832030155605802E-2</v>
      </c>
    </row>
    <row r="15" spans="1:12" x14ac:dyDescent="0.3">
      <c r="A15" s="112" t="s">
        <v>266</v>
      </c>
      <c r="B15" s="94">
        <v>211</v>
      </c>
      <c r="C15" s="94">
        <v>256</v>
      </c>
      <c r="D15" s="94">
        <v>298</v>
      </c>
      <c r="E15" s="94">
        <v>352</v>
      </c>
      <c r="F15" s="94">
        <v>343</v>
      </c>
      <c r="G15" s="94">
        <v>354</v>
      </c>
      <c r="H15" s="201"/>
      <c r="I15" s="67">
        <f t="shared" si="0"/>
        <v>1.0288305045338293E-2</v>
      </c>
      <c r="J15" s="67">
        <f t="shared" si="1"/>
        <v>3.2069970845481049E-2</v>
      </c>
      <c r="K15" s="67">
        <f t="shared" si="2"/>
        <v>0.10903221421558262</v>
      </c>
    </row>
    <row r="16" spans="1:12" x14ac:dyDescent="0.3">
      <c r="A16" s="112" t="s">
        <v>714</v>
      </c>
      <c r="B16" s="94">
        <v>422</v>
      </c>
      <c r="C16" s="94">
        <v>519</v>
      </c>
      <c r="D16" s="94">
        <v>594</v>
      </c>
      <c r="E16" s="94">
        <v>774</v>
      </c>
      <c r="F16" s="94">
        <v>883</v>
      </c>
      <c r="G16" s="94">
        <v>963</v>
      </c>
      <c r="H16" s="201"/>
      <c r="I16" s="67">
        <f t="shared" si="0"/>
        <v>2.7987677284352475E-2</v>
      </c>
      <c r="J16" s="67">
        <f t="shared" si="1"/>
        <v>9.0600226500566247E-2</v>
      </c>
      <c r="K16" s="67">
        <f t="shared" si="2"/>
        <v>0.17940446399989129</v>
      </c>
    </row>
    <row r="17" spans="1:12" x14ac:dyDescent="0.3">
      <c r="A17" s="113" t="s">
        <v>210</v>
      </c>
      <c r="B17" s="90">
        <v>25046</v>
      </c>
      <c r="C17" s="90">
        <v>28178</v>
      </c>
      <c r="D17" s="90">
        <v>29827</v>
      </c>
      <c r="E17" s="90">
        <v>38162</v>
      </c>
      <c r="F17" s="90">
        <v>38027</v>
      </c>
      <c r="G17" s="90">
        <v>34408</v>
      </c>
      <c r="H17" s="201"/>
      <c r="I17" s="30"/>
      <c r="J17" s="68">
        <f>(G17-F17)/F17</f>
        <v>-9.5169221868672257E-2</v>
      </c>
      <c r="K17" s="68">
        <f>((G17/B17)^(1/5)-1)</f>
        <v>6.5575461074514063E-2</v>
      </c>
    </row>
    <row r="19" spans="1:12" x14ac:dyDescent="0.3">
      <c r="A19" t="s">
        <v>336</v>
      </c>
    </row>
    <row r="22" spans="1:12" ht="22.95" customHeight="1" x14ac:dyDescent="0.4">
      <c r="A22" s="162" t="s">
        <v>436</v>
      </c>
      <c r="B22" s="162"/>
      <c r="C22" s="162"/>
      <c r="D22" s="162"/>
      <c r="E22" s="162"/>
      <c r="F22" s="162"/>
      <c r="G22" s="162"/>
      <c r="H22" s="162"/>
      <c r="I22" s="162"/>
      <c r="J22" s="162"/>
      <c r="K22" s="162"/>
      <c r="L22" s="39"/>
    </row>
    <row r="23" spans="1:12" ht="22.95" customHeight="1" x14ac:dyDescent="0.4">
      <c r="A23" s="162" t="s">
        <v>433</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3082</v>
      </c>
      <c r="C30" s="94">
        <v>3553</v>
      </c>
      <c r="D30" s="94">
        <v>3791</v>
      </c>
      <c r="E30" s="94">
        <v>4776</v>
      </c>
      <c r="F30" s="94">
        <v>4797</v>
      </c>
      <c r="G30" s="94">
        <v>4449</v>
      </c>
      <c r="H30" s="201"/>
      <c r="I30" s="67">
        <f>G30/G$17</f>
        <v>0.12930132527319227</v>
      </c>
      <c r="J30" s="67">
        <f>(G30-F30)/F30</f>
        <v>-7.2545340838023761E-2</v>
      </c>
      <c r="K30" s="67">
        <f>((G30/B30)^(1/5)-1)</f>
        <v>7.6182570987441967E-2</v>
      </c>
    </row>
    <row r="31" spans="1:12" x14ac:dyDescent="0.3">
      <c r="A31" s="112" t="s">
        <v>722</v>
      </c>
      <c r="B31" s="89">
        <v>20351</v>
      </c>
      <c r="C31" s="89">
        <v>22652</v>
      </c>
      <c r="D31" s="89">
        <v>23834</v>
      </c>
      <c r="E31" s="89">
        <v>30713</v>
      </c>
      <c r="F31" s="89">
        <v>30361</v>
      </c>
      <c r="G31" s="89">
        <v>26836</v>
      </c>
      <c r="H31" s="201"/>
      <c r="I31" s="67">
        <f>G31/G$17</f>
        <v>0.77993489886073009</v>
      </c>
      <c r="J31" s="67">
        <f>(G31-F31)/F31</f>
        <v>-0.11610289516155595</v>
      </c>
      <c r="K31" s="67">
        <f>((G31/B31)^(1/5)-1)</f>
        <v>5.6881767322644272E-2</v>
      </c>
    </row>
    <row r="32" spans="1:12" x14ac:dyDescent="0.3">
      <c r="A32" s="112" t="s">
        <v>714</v>
      </c>
      <c r="B32" s="94">
        <v>1613</v>
      </c>
      <c r="C32" s="94">
        <v>1973</v>
      </c>
      <c r="D32" s="94">
        <v>2202</v>
      </c>
      <c r="E32" s="94">
        <v>2673</v>
      </c>
      <c r="F32" s="94">
        <v>2869</v>
      </c>
      <c r="G32" s="94">
        <v>3123</v>
      </c>
      <c r="H32" s="201"/>
      <c r="I32" s="67">
        <f>G32/G$17</f>
        <v>9.0763775866077659E-2</v>
      </c>
      <c r="J32" s="67">
        <f>(G32-F32)/F32</f>
        <v>8.8532589752527008E-2</v>
      </c>
      <c r="K32" s="67">
        <f>((G32/B32)^(1/5)-1)</f>
        <v>0.14126769282694274</v>
      </c>
    </row>
    <row r="33" spans="1:11" x14ac:dyDescent="0.3">
      <c r="A33" s="113" t="s">
        <v>210</v>
      </c>
      <c r="B33" s="90">
        <v>25046</v>
      </c>
      <c r="C33" s="90">
        <v>28178</v>
      </c>
      <c r="D33" s="90">
        <v>29827</v>
      </c>
      <c r="E33" s="90">
        <v>38162</v>
      </c>
      <c r="F33" s="90">
        <v>38027</v>
      </c>
      <c r="G33" s="90">
        <v>34408</v>
      </c>
      <c r="H33" s="201"/>
      <c r="I33" s="30"/>
      <c r="J33" s="68">
        <f>(G33-F33)/F33</f>
        <v>-9.5169221868672257E-2</v>
      </c>
      <c r="K33" s="68">
        <f>((G33/B33)^(1/5)-1)</f>
        <v>6.5575461074514063E-2</v>
      </c>
    </row>
    <row r="35" spans="1:11" x14ac:dyDescent="0.3">
      <c r="A35" t="s">
        <v>336</v>
      </c>
    </row>
    <row r="38" spans="1:11" ht="22.8" x14ac:dyDescent="0.4">
      <c r="A38" s="162" t="s">
        <v>437</v>
      </c>
      <c r="B38" s="162"/>
      <c r="C38" s="162"/>
      <c r="D38" s="162"/>
      <c r="E38" s="162"/>
      <c r="F38" s="162"/>
      <c r="G38" s="162"/>
      <c r="H38" s="162"/>
      <c r="I38" s="162"/>
      <c r="J38" s="162"/>
      <c r="K38" s="162"/>
    </row>
    <row r="39" spans="1:11" ht="22.8" x14ac:dyDescent="0.4">
      <c r="A39" s="162" t="s">
        <v>433</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v>89</v>
      </c>
      <c r="C46" s="89">
        <v>160</v>
      </c>
      <c r="D46" s="89">
        <v>150</v>
      </c>
      <c r="E46" s="89">
        <v>146</v>
      </c>
      <c r="F46" s="89">
        <v>88</v>
      </c>
      <c r="G46" s="94" t="s">
        <v>267</v>
      </c>
      <c r="H46" s="29"/>
      <c r="I46" s="67"/>
      <c r="J46" s="67"/>
      <c r="K46" s="67"/>
    </row>
    <row r="47" spans="1:11" x14ac:dyDescent="0.3">
      <c r="A47" s="55" t="s">
        <v>246</v>
      </c>
      <c r="B47" s="89">
        <v>24976</v>
      </c>
      <c r="C47" s="89">
        <v>28043</v>
      </c>
      <c r="D47" s="89">
        <v>29691</v>
      </c>
      <c r="E47" s="89">
        <v>38039</v>
      </c>
      <c r="F47" s="89">
        <v>37952</v>
      </c>
      <c r="G47" s="89">
        <v>34405</v>
      </c>
      <c r="H47" s="29"/>
      <c r="I47" s="67">
        <f>G47/G$17</f>
        <v>0.99991281097419205</v>
      </c>
      <c r="J47" s="67">
        <f>(G47-F47)/F47</f>
        <v>-9.3460160202360879E-2</v>
      </c>
      <c r="K47" s="67">
        <f>((G47/B47)^(1/5)-1)</f>
        <v>6.6153495896833947E-2</v>
      </c>
    </row>
    <row r="48" spans="1:11" x14ac:dyDescent="0.3">
      <c r="A48" s="48" t="s">
        <v>210</v>
      </c>
      <c r="B48" s="90">
        <v>25046</v>
      </c>
      <c r="C48" s="90">
        <v>28178</v>
      </c>
      <c r="D48" s="90">
        <v>29827</v>
      </c>
      <c r="E48" s="90">
        <v>38162</v>
      </c>
      <c r="F48" s="90">
        <v>38027</v>
      </c>
      <c r="G48" s="90">
        <v>34408</v>
      </c>
      <c r="H48" s="29"/>
      <c r="I48" s="30"/>
      <c r="J48" s="68">
        <f>(G48-F48)/F48</f>
        <v>-9.5169221868672257E-2</v>
      </c>
      <c r="K48" s="68">
        <f>((G48/B48)^(1/5)-1)</f>
        <v>6.5575461074514063E-2</v>
      </c>
    </row>
    <row r="50" spans="1:1" x14ac:dyDescent="0.3">
      <c r="A50" t="s">
        <v>326</v>
      </c>
    </row>
  </sheetData>
  <sheetProtection algorithmName="SHA-512" hashValue="cajjoftmh+xME4lgVfp8zC1SOx+cdxWM9SqDYBl4rTY4xg9cgb+ZR39K5ajMVsS++MNXKr9/I6wF1Kb6lUQ7xQ==" saltValue="fH0pIk1wcDoEWvi7YiDeSw=="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BD261-08A7-4C19-8834-BBF242D046CC}">
  <sheetPr>
    <pageSetUpPr fitToPage="1"/>
  </sheetPr>
  <dimension ref="A1:L20"/>
  <sheetViews>
    <sheetView workbookViewId="0">
      <selection activeCell="A2" sqref="A2"/>
    </sheetView>
  </sheetViews>
  <sheetFormatPr defaultRowHeight="14.4" x14ac:dyDescent="0.3"/>
  <cols>
    <col min="1" max="1" width="25.109375" customWidth="1"/>
    <col min="2" max="2" width="9.109375" style="122" bestFit="1" customWidth="1"/>
    <col min="3" max="3" width="10.44140625" bestFit="1" customWidth="1"/>
    <col min="4" max="4" width="8.6640625" style="122" customWidth="1"/>
    <col min="5" max="5" width="9.33203125" bestFit="1" customWidth="1"/>
    <col min="6" max="6" width="9.6640625" bestFit="1" customWidth="1"/>
    <col min="7" max="7" width="8.777343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439</v>
      </c>
      <c r="B1" s="162"/>
      <c r="C1" s="162"/>
      <c r="D1" s="162"/>
      <c r="E1" s="162"/>
      <c r="F1" s="162"/>
      <c r="G1" s="162"/>
      <c r="H1" s="162"/>
      <c r="I1" s="162"/>
      <c r="J1" s="162"/>
      <c r="K1" s="162"/>
      <c r="L1" s="162"/>
    </row>
    <row r="2" spans="1:12" ht="22.95" customHeight="1" x14ac:dyDescent="0.4">
      <c r="A2" s="162" t="s">
        <v>1125</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69" t="s">
        <v>244</v>
      </c>
      <c r="D6" s="75" t="s">
        <v>181</v>
      </c>
      <c r="E6" s="69" t="s">
        <v>201</v>
      </c>
      <c r="F6" s="69" t="s">
        <v>342</v>
      </c>
      <c r="G6" s="69" t="s">
        <v>343</v>
      </c>
      <c r="H6" s="69" t="s">
        <v>183</v>
      </c>
      <c r="I6" s="69" t="s">
        <v>184</v>
      </c>
      <c r="J6" s="69" t="s">
        <v>344</v>
      </c>
      <c r="K6" s="69" t="s">
        <v>345</v>
      </c>
      <c r="L6" s="69" t="s">
        <v>346</v>
      </c>
    </row>
    <row r="7" spans="1:12" x14ac:dyDescent="0.3">
      <c r="A7" s="206" t="s">
        <v>275</v>
      </c>
      <c r="B7" s="206" t="s">
        <v>406</v>
      </c>
      <c r="C7" s="206" t="s">
        <v>245</v>
      </c>
      <c r="D7" s="117" t="s">
        <v>186</v>
      </c>
      <c r="E7" s="102">
        <v>89</v>
      </c>
      <c r="F7" s="102">
        <v>58.833333333333336</v>
      </c>
      <c r="G7" s="102">
        <v>66878</v>
      </c>
      <c r="H7" s="101">
        <v>2434471.5699999998</v>
      </c>
      <c r="I7" s="101">
        <v>27353.613146067415</v>
      </c>
      <c r="J7" s="101">
        <v>41379.120169971669</v>
      </c>
      <c r="K7" s="102">
        <v>751.43820224719104</v>
      </c>
      <c r="L7" s="118">
        <v>36.401680223690896</v>
      </c>
    </row>
    <row r="8" spans="1:12" x14ac:dyDescent="0.3">
      <c r="A8" s="187"/>
      <c r="B8" s="187"/>
      <c r="C8" s="194"/>
      <c r="D8" s="117" t="s">
        <v>187</v>
      </c>
      <c r="E8" s="102">
        <v>160</v>
      </c>
      <c r="F8" s="102">
        <v>92.75</v>
      </c>
      <c r="G8" s="102">
        <v>106912</v>
      </c>
      <c r="H8" s="101">
        <v>4012203.7399999993</v>
      </c>
      <c r="I8" s="101">
        <v>25076.273374999997</v>
      </c>
      <c r="J8" s="101">
        <v>43258.261347708889</v>
      </c>
      <c r="K8" s="102">
        <v>668.2</v>
      </c>
      <c r="L8" s="118">
        <v>37.52809544298114</v>
      </c>
    </row>
    <row r="9" spans="1:12" x14ac:dyDescent="0.3">
      <c r="A9" s="187"/>
      <c r="B9" s="187"/>
      <c r="C9" s="194"/>
      <c r="D9" s="117" t="s">
        <v>188</v>
      </c>
      <c r="E9" s="102">
        <v>150</v>
      </c>
      <c r="F9" s="102">
        <v>118.41666666666667</v>
      </c>
      <c r="G9" s="102">
        <v>141484</v>
      </c>
      <c r="H9" s="101">
        <v>5305094.0299999975</v>
      </c>
      <c r="I9" s="101">
        <v>35367.293533333315</v>
      </c>
      <c r="J9" s="101">
        <v>44800.231076706521</v>
      </c>
      <c r="K9" s="102">
        <v>943.22666666666669</v>
      </c>
      <c r="L9" s="118">
        <v>37.496070439060226</v>
      </c>
    </row>
    <row r="10" spans="1:12" x14ac:dyDescent="0.3">
      <c r="A10" s="187"/>
      <c r="B10" s="187"/>
      <c r="C10" s="194"/>
      <c r="D10" s="117" t="s">
        <v>189</v>
      </c>
      <c r="E10" s="102">
        <v>146</v>
      </c>
      <c r="F10" s="102">
        <v>116</v>
      </c>
      <c r="G10" s="102">
        <v>138664</v>
      </c>
      <c r="H10" s="101">
        <v>5220112.0999999996</v>
      </c>
      <c r="I10" s="101">
        <v>35754.192465753425</v>
      </c>
      <c r="J10" s="101">
        <v>45000.966379310339</v>
      </c>
      <c r="K10" s="102">
        <v>949.7534246575342</v>
      </c>
      <c r="L10" s="118">
        <v>37.645763139675758</v>
      </c>
    </row>
    <row r="11" spans="1:12" x14ac:dyDescent="0.3">
      <c r="A11" s="187"/>
      <c r="B11" s="187"/>
      <c r="C11" s="194"/>
      <c r="D11" s="117" t="s">
        <v>682</v>
      </c>
      <c r="E11" s="102">
        <v>88</v>
      </c>
      <c r="F11" s="102">
        <v>10.833333333333334</v>
      </c>
      <c r="G11" s="102">
        <v>16223</v>
      </c>
      <c r="H11" s="101">
        <v>628739.79</v>
      </c>
      <c r="I11" s="101">
        <v>7144.7703409090909</v>
      </c>
      <c r="J11" s="101">
        <v>58037.519076923083</v>
      </c>
      <c r="K11" s="102">
        <v>184.35227272727272</v>
      </c>
      <c r="L11" s="118">
        <v>38.756074092338039</v>
      </c>
    </row>
    <row r="12" spans="1:12" x14ac:dyDescent="0.3">
      <c r="A12" s="187"/>
      <c r="B12" s="187"/>
      <c r="C12" s="194"/>
      <c r="D12" s="117" t="s">
        <v>709</v>
      </c>
      <c r="E12" s="126" t="s">
        <v>267</v>
      </c>
      <c r="F12" s="102"/>
      <c r="G12" s="102">
        <v>10999</v>
      </c>
      <c r="H12" s="101">
        <v>433352.74999999994</v>
      </c>
      <c r="I12" s="101"/>
      <c r="J12" s="101"/>
      <c r="K12" s="102"/>
      <c r="L12" s="118">
        <v>39.399286298754426</v>
      </c>
    </row>
    <row r="13" spans="1:12" x14ac:dyDescent="0.3">
      <c r="A13" s="187"/>
      <c r="B13" s="187"/>
      <c r="C13" s="206" t="s">
        <v>246</v>
      </c>
      <c r="D13" s="117" t="s">
        <v>186</v>
      </c>
      <c r="E13" s="102">
        <v>24961</v>
      </c>
      <c r="F13" s="102">
        <v>18553.5</v>
      </c>
      <c r="G13" s="102">
        <v>45585227.420000002</v>
      </c>
      <c r="H13" s="101">
        <v>362807192.85000104</v>
      </c>
      <c r="I13" s="101">
        <v>14534.962255118025</v>
      </c>
      <c r="J13" s="101">
        <v>19554.649680653303</v>
      </c>
      <c r="K13" s="102">
        <v>1826.2580593726213</v>
      </c>
      <c r="L13" s="118">
        <v>7.9588764471277704</v>
      </c>
    </row>
    <row r="14" spans="1:12" x14ac:dyDescent="0.3">
      <c r="A14" s="187"/>
      <c r="B14" s="187"/>
      <c r="C14" s="194"/>
      <c r="D14" s="117" t="s">
        <v>187</v>
      </c>
      <c r="E14" s="102">
        <v>28014</v>
      </c>
      <c r="F14" s="102">
        <v>21179</v>
      </c>
      <c r="G14" s="102">
        <v>55022305.75</v>
      </c>
      <c r="H14" s="101">
        <v>439797190.10000151</v>
      </c>
      <c r="I14" s="101">
        <v>15699.192907117924</v>
      </c>
      <c r="J14" s="101">
        <v>20765.720293687213</v>
      </c>
      <c r="K14" s="102">
        <v>1964.1002980652531</v>
      </c>
      <c r="L14" s="118">
        <v>7.9930708847111793</v>
      </c>
    </row>
    <row r="15" spans="1:12" x14ac:dyDescent="0.3">
      <c r="A15" s="187"/>
      <c r="B15" s="187"/>
      <c r="C15" s="194"/>
      <c r="D15" s="117" t="s">
        <v>188</v>
      </c>
      <c r="E15" s="102">
        <v>29615</v>
      </c>
      <c r="F15" s="102">
        <v>23010.25</v>
      </c>
      <c r="G15" s="102">
        <v>63973773.170000009</v>
      </c>
      <c r="H15" s="101">
        <v>519126112.14000052</v>
      </c>
      <c r="I15" s="101">
        <v>17529.161308120903</v>
      </c>
      <c r="J15" s="101">
        <v>22560.646326745715</v>
      </c>
      <c r="K15" s="102">
        <v>2160.1814340705728</v>
      </c>
      <c r="L15" s="118">
        <v>8.114670847387826</v>
      </c>
    </row>
    <row r="16" spans="1:12" x14ac:dyDescent="0.3">
      <c r="A16" s="187"/>
      <c r="B16" s="187"/>
      <c r="C16" s="194"/>
      <c r="D16" s="117" t="s">
        <v>189</v>
      </c>
      <c r="E16" s="102">
        <v>37798</v>
      </c>
      <c r="F16" s="102">
        <v>25481.416666666668</v>
      </c>
      <c r="G16" s="102">
        <v>74613297.650000006</v>
      </c>
      <c r="H16" s="101">
        <v>607316792.91999972</v>
      </c>
      <c r="I16" s="101">
        <v>16067.431951955123</v>
      </c>
      <c r="J16" s="101">
        <v>23833.713834068607</v>
      </c>
      <c r="K16" s="102">
        <v>1974.0012077358592</v>
      </c>
      <c r="L16" s="118">
        <v>8.1395248842750973</v>
      </c>
    </row>
    <row r="17" spans="1:12" x14ac:dyDescent="0.3">
      <c r="A17" s="187"/>
      <c r="B17" s="187"/>
      <c r="C17" s="194"/>
      <c r="D17" s="117" t="s">
        <v>682</v>
      </c>
      <c r="E17" s="102">
        <v>37622</v>
      </c>
      <c r="F17" s="102">
        <v>26446.75</v>
      </c>
      <c r="G17" s="102">
        <v>79638263.450000003</v>
      </c>
      <c r="H17" s="101">
        <v>641891792.49000239</v>
      </c>
      <c r="I17" s="101">
        <v>17061.607370421625</v>
      </c>
      <c r="J17" s="101">
        <v>24271.102970686468</v>
      </c>
      <c r="K17" s="102">
        <v>2116.8003681356654</v>
      </c>
      <c r="L17" s="118">
        <v>8.0600927830753992</v>
      </c>
    </row>
    <row r="18" spans="1:12" x14ac:dyDescent="0.3">
      <c r="A18" s="187"/>
      <c r="B18" s="187"/>
      <c r="C18" s="194"/>
      <c r="D18" s="117" t="s">
        <v>709</v>
      </c>
      <c r="E18" s="102">
        <v>34137</v>
      </c>
      <c r="F18" s="102">
        <v>25364.666666666668</v>
      </c>
      <c r="G18" s="102">
        <v>76243880.36999999</v>
      </c>
      <c r="H18" s="101">
        <v>636387673.10000229</v>
      </c>
      <c r="I18" s="101">
        <v>18642.16753376109</v>
      </c>
      <c r="J18" s="101">
        <v>25089.534251057994</v>
      </c>
      <c r="K18" s="102">
        <v>2233.4675094472273</v>
      </c>
      <c r="L18" s="118">
        <v>8.3467377317590525</v>
      </c>
    </row>
    <row r="20" spans="1:12" x14ac:dyDescent="0.3">
      <c r="A20" t="s">
        <v>348</v>
      </c>
    </row>
  </sheetData>
  <sheetProtection algorithmName="SHA-512" hashValue="Uf3tu/Oa4KW5UbF4uxWxbSoQSsg9LJsKE+flekvwTwKU93iwX7qTfFGz1APftyBARxnHfc0zcO3nlDFRglJxog==" saltValue="+J8Dsil8rh4/Keb6bFxAVw==" spinCount="100000" sheet="1" objects="1" scenarios="1"/>
  <mergeCells count="8">
    <mergeCell ref="A7:A18"/>
    <mergeCell ref="B7:B18"/>
    <mergeCell ref="C7:C12"/>
    <mergeCell ref="C13:C18"/>
    <mergeCell ref="A1:L1"/>
    <mergeCell ref="A2:L2"/>
    <mergeCell ref="A3:L3"/>
    <mergeCell ref="A4:L4"/>
  </mergeCells>
  <printOptions horizontalCentered="1"/>
  <pageMargins left="0.25" right="0.25" top="0.75" bottom="0.75" header="0.3" footer="0.3"/>
  <pageSetup orientation="landscape" r:id="rId1"/>
  <headerFooter>
    <oddFooter>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AD885-474B-44D9-B531-EF528B107D49}">
  <sheetPr>
    <pageSetUpPr fitToPage="1"/>
  </sheetPr>
  <dimension ref="A1:L26"/>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2" ht="22.8" x14ac:dyDescent="0.4">
      <c r="A1" s="162" t="s">
        <v>453</v>
      </c>
      <c r="B1" s="162"/>
      <c r="C1" s="162"/>
      <c r="D1" s="162"/>
      <c r="E1" s="162"/>
      <c r="F1" s="162"/>
      <c r="G1" s="162"/>
      <c r="H1" s="162"/>
      <c r="I1" s="162"/>
      <c r="J1" s="162"/>
      <c r="K1" s="162"/>
      <c r="L1"/>
    </row>
    <row r="2" spans="1:12" ht="22.8" x14ac:dyDescent="0.4">
      <c r="A2" s="162" t="s">
        <v>1125</v>
      </c>
      <c r="B2" s="162"/>
      <c r="C2" s="162"/>
      <c r="D2" s="162"/>
      <c r="E2" s="162"/>
      <c r="F2" s="162"/>
      <c r="G2" s="162"/>
      <c r="H2" s="162"/>
      <c r="I2" s="162"/>
      <c r="J2" s="162"/>
      <c r="K2" s="162"/>
      <c r="L2"/>
    </row>
    <row r="3" spans="1:12" ht="22.8" x14ac:dyDescent="0.4">
      <c r="A3" s="162" t="s">
        <v>350</v>
      </c>
      <c r="B3" s="162"/>
      <c r="C3" s="162"/>
      <c r="D3" s="162"/>
      <c r="E3" s="162"/>
      <c r="F3" s="162"/>
      <c r="G3" s="162"/>
      <c r="H3" s="162"/>
      <c r="I3" s="162"/>
      <c r="J3" s="162"/>
      <c r="K3" s="162"/>
      <c r="L3"/>
    </row>
    <row r="4" spans="1:12" ht="22.8" x14ac:dyDescent="0.4">
      <c r="A4" s="162" t="s">
        <v>713</v>
      </c>
      <c r="B4" s="162"/>
      <c r="C4" s="162"/>
      <c r="D4" s="162"/>
      <c r="E4" s="162"/>
      <c r="F4" s="162"/>
      <c r="G4" s="162"/>
      <c r="H4" s="162"/>
      <c r="I4" s="162"/>
      <c r="J4" s="162"/>
      <c r="K4" s="162"/>
      <c r="L4"/>
    </row>
    <row r="5" spans="1:12" ht="22.8" x14ac:dyDescent="0.4">
      <c r="A5" s="129"/>
      <c r="B5" s="129"/>
      <c r="C5" s="129"/>
      <c r="D5" s="129"/>
      <c r="E5" s="129"/>
      <c r="F5" s="129"/>
      <c r="G5" s="129"/>
      <c r="H5" s="129"/>
      <c r="I5" s="129"/>
      <c r="J5" s="129"/>
      <c r="K5" s="129"/>
      <c r="L5"/>
    </row>
    <row r="6" spans="1:12" s="86" customFormat="1" ht="48.6" x14ac:dyDescent="0.3">
      <c r="A6" s="124" t="s">
        <v>286</v>
      </c>
      <c r="B6" s="125" t="s">
        <v>244</v>
      </c>
      <c r="C6" s="124" t="s">
        <v>351</v>
      </c>
      <c r="D6" s="125" t="s">
        <v>201</v>
      </c>
      <c r="E6" s="125" t="s">
        <v>1116</v>
      </c>
      <c r="F6" s="125" t="s">
        <v>1117</v>
      </c>
      <c r="G6" s="125" t="s">
        <v>719</v>
      </c>
      <c r="H6" s="125" t="s">
        <v>352</v>
      </c>
      <c r="I6" s="125" t="s">
        <v>1118</v>
      </c>
      <c r="J6" s="125" t="s">
        <v>184</v>
      </c>
      <c r="K6" s="125" t="s">
        <v>353</v>
      </c>
      <c r="L6" s="128"/>
    </row>
    <row r="7" spans="1:12" x14ac:dyDescent="0.3">
      <c r="A7" s="206" t="s">
        <v>275</v>
      </c>
      <c r="B7" s="206" t="s">
        <v>245</v>
      </c>
      <c r="C7" s="103" t="s">
        <v>443</v>
      </c>
      <c r="D7" s="126" t="s">
        <v>267</v>
      </c>
      <c r="E7" s="102">
        <v>1434</v>
      </c>
      <c r="F7" s="102">
        <v>10993</v>
      </c>
      <c r="G7" s="101">
        <v>433234.12999999995</v>
      </c>
      <c r="H7" s="102"/>
      <c r="I7" s="102"/>
      <c r="J7" s="101"/>
      <c r="K7" s="130">
        <v>39.409999999999997</v>
      </c>
    </row>
    <row r="8" spans="1:12" x14ac:dyDescent="0.3">
      <c r="A8" s="187"/>
      <c r="B8" s="194"/>
      <c r="C8" s="103" t="s">
        <v>1126</v>
      </c>
      <c r="D8" s="126" t="s">
        <v>267</v>
      </c>
      <c r="E8" s="102">
        <v>1</v>
      </c>
      <c r="F8" s="102">
        <v>6</v>
      </c>
      <c r="G8" s="101">
        <v>118.62</v>
      </c>
      <c r="H8" s="102"/>
      <c r="I8" s="102"/>
      <c r="J8" s="101"/>
      <c r="K8" s="130">
        <v>19.77</v>
      </c>
    </row>
    <row r="9" spans="1:12" x14ac:dyDescent="0.3">
      <c r="A9" s="187"/>
      <c r="B9" s="194"/>
      <c r="C9" s="100" t="s">
        <v>605</v>
      </c>
      <c r="D9" s="132" t="s">
        <v>267</v>
      </c>
      <c r="E9" s="99">
        <v>1435</v>
      </c>
      <c r="F9" s="99">
        <v>10999</v>
      </c>
      <c r="G9" s="98">
        <v>433352.75</v>
      </c>
      <c r="H9" s="99"/>
      <c r="I9" s="99"/>
      <c r="J9" s="98"/>
      <c r="K9" s="131">
        <v>39.399286298754433</v>
      </c>
    </row>
    <row r="10" spans="1:12" x14ac:dyDescent="0.3">
      <c r="A10" s="187"/>
      <c r="B10" s="206" t="s">
        <v>246</v>
      </c>
      <c r="C10" s="103" t="s">
        <v>440</v>
      </c>
      <c r="D10" s="102">
        <v>14222</v>
      </c>
      <c r="E10" s="102">
        <v>1179950</v>
      </c>
      <c r="F10" s="102">
        <v>20704778</v>
      </c>
      <c r="G10" s="101">
        <v>227154931.12000033</v>
      </c>
      <c r="H10" s="102">
        <v>82.96653072704261</v>
      </c>
      <c r="I10" s="102">
        <v>1455.8274504289129</v>
      </c>
      <c r="J10" s="101">
        <v>15972.080658135306</v>
      </c>
      <c r="K10" s="130">
        <v>10.971135798703099</v>
      </c>
    </row>
    <row r="11" spans="1:12" x14ac:dyDescent="0.3">
      <c r="A11" s="187"/>
      <c r="B11" s="194"/>
      <c r="C11" s="103" t="s">
        <v>441</v>
      </c>
      <c r="D11" s="102">
        <v>1624</v>
      </c>
      <c r="E11" s="102">
        <v>32943</v>
      </c>
      <c r="F11" s="102">
        <v>413110</v>
      </c>
      <c r="G11" s="101">
        <v>2826832.4800000009</v>
      </c>
      <c r="H11" s="102">
        <v>20.285098522167488</v>
      </c>
      <c r="I11" s="102">
        <v>254.37807881773398</v>
      </c>
      <c r="J11" s="101">
        <v>1740.6603940886705</v>
      </c>
      <c r="K11" s="130">
        <v>6.8428081624748875</v>
      </c>
    </row>
    <row r="12" spans="1:12" x14ac:dyDescent="0.3">
      <c r="A12" s="187"/>
      <c r="B12" s="194"/>
      <c r="C12" s="103" t="s">
        <v>442</v>
      </c>
      <c r="D12" s="102">
        <v>1034</v>
      </c>
      <c r="E12" s="102">
        <v>30317</v>
      </c>
      <c r="F12" s="102">
        <v>368337</v>
      </c>
      <c r="G12" s="101">
        <v>1975804.5800000003</v>
      </c>
      <c r="H12" s="102">
        <v>29.320116054158607</v>
      </c>
      <c r="I12" s="102">
        <v>356.22533849129593</v>
      </c>
      <c r="J12" s="101">
        <v>1910.8361508704065</v>
      </c>
      <c r="K12" s="130">
        <v>5.3641219318178743</v>
      </c>
    </row>
    <row r="13" spans="1:12" x14ac:dyDescent="0.3">
      <c r="A13" s="187"/>
      <c r="B13" s="194"/>
      <c r="C13" s="103" t="s">
        <v>444</v>
      </c>
      <c r="D13" s="102">
        <v>2497</v>
      </c>
      <c r="E13" s="102">
        <v>179730</v>
      </c>
      <c r="F13" s="102">
        <v>2978010</v>
      </c>
      <c r="G13" s="101">
        <v>32594734.020000011</v>
      </c>
      <c r="H13" s="102">
        <v>71.978374048858626</v>
      </c>
      <c r="I13" s="102">
        <v>1192.6351621946335</v>
      </c>
      <c r="J13" s="101">
        <v>13053.557877452948</v>
      </c>
      <c r="K13" s="130">
        <v>10.945139210412325</v>
      </c>
    </row>
    <row r="14" spans="1:12" x14ac:dyDescent="0.3">
      <c r="A14" s="187"/>
      <c r="B14" s="194"/>
      <c r="C14" s="103" t="s">
        <v>445</v>
      </c>
      <c r="D14" s="102">
        <v>420</v>
      </c>
      <c r="E14" s="102">
        <v>14868</v>
      </c>
      <c r="F14" s="102">
        <v>261741</v>
      </c>
      <c r="G14" s="101">
        <v>1791001.1600000001</v>
      </c>
      <c r="H14" s="102">
        <v>35.4</v>
      </c>
      <c r="I14" s="102">
        <v>623.19285714285718</v>
      </c>
      <c r="J14" s="101">
        <v>4264.2884761904761</v>
      </c>
      <c r="K14" s="130">
        <v>6.8426465857469791</v>
      </c>
    </row>
    <row r="15" spans="1:12" x14ac:dyDescent="0.3">
      <c r="A15" s="187"/>
      <c r="B15" s="194"/>
      <c r="C15" s="103" t="s">
        <v>446</v>
      </c>
      <c r="D15" s="102">
        <v>622</v>
      </c>
      <c r="E15" s="102">
        <v>38063</v>
      </c>
      <c r="F15" s="102">
        <v>636713</v>
      </c>
      <c r="G15" s="101">
        <v>6964999.8699999973</v>
      </c>
      <c r="H15" s="102">
        <v>61.19453376205788</v>
      </c>
      <c r="I15" s="102">
        <v>1023.6543408360128</v>
      </c>
      <c r="J15" s="101">
        <v>11197.748987138259</v>
      </c>
      <c r="K15" s="130">
        <v>10.938994287850251</v>
      </c>
    </row>
    <row r="16" spans="1:12" x14ac:dyDescent="0.3">
      <c r="A16" s="187"/>
      <c r="B16" s="194"/>
      <c r="C16" s="103" t="s">
        <v>447</v>
      </c>
      <c r="D16" s="102">
        <v>183</v>
      </c>
      <c r="E16" s="102">
        <v>6819</v>
      </c>
      <c r="F16" s="102">
        <v>129012</v>
      </c>
      <c r="G16" s="101">
        <v>882709.05999999994</v>
      </c>
      <c r="H16" s="102">
        <v>37.26229508196721</v>
      </c>
      <c r="I16" s="102">
        <v>704.98360655737702</v>
      </c>
      <c r="J16" s="101">
        <v>4823.5467759562835</v>
      </c>
      <c r="K16" s="130">
        <v>6.842069419898924</v>
      </c>
    </row>
    <row r="17" spans="1:11" x14ac:dyDescent="0.3">
      <c r="A17" s="187"/>
      <c r="B17" s="194"/>
      <c r="C17" s="103" t="s">
        <v>448</v>
      </c>
      <c r="D17" s="102">
        <v>13698</v>
      </c>
      <c r="E17" s="102">
        <v>1765663</v>
      </c>
      <c r="F17" s="102">
        <v>43439335.869999997</v>
      </c>
      <c r="G17" s="101">
        <v>310340826.94999981</v>
      </c>
      <c r="H17" s="102">
        <v>128.89932836910498</v>
      </c>
      <c r="I17" s="102">
        <v>3171.2173945101472</v>
      </c>
      <c r="J17" s="101">
        <v>22655.922539786818</v>
      </c>
      <c r="K17" s="130">
        <v>7.1442350748351764</v>
      </c>
    </row>
    <row r="18" spans="1:11" x14ac:dyDescent="0.3">
      <c r="A18" s="187"/>
      <c r="B18" s="194"/>
      <c r="C18" s="103" t="s">
        <v>449</v>
      </c>
      <c r="D18" s="102">
        <v>277</v>
      </c>
      <c r="E18" s="102">
        <v>25642</v>
      </c>
      <c r="F18" s="102">
        <v>657978</v>
      </c>
      <c r="G18" s="101">
        <v>2460476.0500000007</v>
      </c>
      <c r="H18" s="102">
        <v>92.570397111913351</v>
      </c>
      <c r="I18" s="102">
        <v>2375.3718411552345</v>
      </c>
      <c r="J18" s="101">
        <v>8882.585018050544</v>
      </c>
      <c r="K18" s="130">
        <v>3.7394503311660889</v>
      </c>
    </row>
    <row r="19" spans="1:11" x14ac:dyDescent="0.3">
      <c r="A19" s="187"/>
      <c r="B19" s="194"/>
      <c r="C19" s="103" t="s">
        <v>450</v>
      </c>
      <c r="D19" s="102">
        <v>174</v>
      </c>
      <c r="E19" s="102">
        <v>11228</v>
      </c>
      <c r="F19" s="102">
        <v>193309.5</v>
      </c>
      <c r="G19" s="101">
        <v>1194907.2999999998</v>
      </c>
      <c r="H19" s="102">
        <v>64.52873563218391</v>
      </c>
      <c r="I19" s="102">
        <v>1110.9741379310344</v>
      </c>
      <c r="J19" s="101">
        <v>6867.2833333333319</v>
      </c>
      <c r="K19" s="130">
        <v>6.1813170071827814</v>
      </c>
    </row>
    <row r="20" spans="1:11" x14ac:dyDescent="0.3">
      <c r="A20" s="187"/>
      <c r="B20" s="194"/>
      <c r="C20" s="103" t="s">
        <v>1127</v>
      </c>
      <c r="D20" s="126" t="s">
        <v>267</v>
      </c>
      <c r="E20" s="102">
        <v>21</v>
      </c>
      <c r="F20" s="102">
        <v>248</v>
      </c>
      <c r="G20" s="101">
        <v>1119.1500000000001</v>
      </c>
      <c r="H20" s="102"/>
      <c r="I20" s="102"/>
      <c r="J20" s="101"/>
      <c r="K20" s="130">
        <v>4.5127016129032258</v>
      </c>
    </row>
    <row r="21" spans="1:11" x14ac:dyDescent="0.3">
      <c r="A21" s="187"/>
      <c r="B21" s="194"/>
      <c r="C21" s="103" t="s">
        <v>451</v>
      </c>
      <c r="D21" s="102">
        <v>1167</v>
      </c>
      <c r="E21" s="102">
        <v>61401</v>
      </c>
      <c r="F21" s="102">
        <v>997238</v>
      </c>
      <c r="G21" s="101">
        <v>10931779.929999994</v>
      </c>
      <c r="H21" s="102">
        <v>52.614395886889461</v>
      </c>
      <c r="I21" s="102">
        <v>854.53127677806344</v>
      </c>
      <c r="J21" s="101">
        <v>9367.4206769494376</v>
      </c>
      <c r="K21" s="130">
        <v>10.962057131798021</v>
      </c>
    </row>
    <row r="22" spans="1:11" x14ac:dyDescent="0.3">
      <c r="A22" s="187"/>
      <c r="B22" s="194"/>
      <c r="C22" s="103" t="s">
        <v>452</v>
      </c>
      <c r="D22" s="102">
        <v>3115</v>
      </c>
      <c r="E22" s="102">
        <v>320346</v>
      </c>
      <c r="F22" s="102">
        <v>5464070</v>
      </c>
      <c r="G22" s="101">
        <v>37267551.430000044</v>
      </c>
      <c r="H22" s="102">
        <v>102.83980738362762</v>
      </c>
      <c r="I22" s="102">
        <v>1754.115569823435</v>
      </c>
      <c r="J22" s="101">
        <v>11963.900940609967</v>
      </c>
      <c r="K22" s="130">
        <v>6.8204747431859483</v>
      </c>
    </row>
    <row r="23" spans="1:11" x14ac:dyDescent="0.3">
      <c r="A23" s="187"/>
      <c r="B23" s="194"/>
      <c r="C23" s="100" t="s">
        <v>605</v>
      </c>
      <c r="D23" s="99">
        <v>34137</v>
      </c>
      <c r="E23" s="99">
        <v>3666991</v>
      </c>
      <c r="F23" s="99">
        <v>76243880.36999999</v>
      </c>
      <c r="G23" s="98">
        <v>636387673.10000169</v>
      </c>
      <c r="H23" s="99">
        <v>107.4198377127457</v>
      </c>
      <c r="I23" s="99">
        <v>2233.4675094472273</v>
      </c>
      <c r="J23" s="98">
        <v>18642.167533761072</v>
      </c>
      <c r="K23" s="131">
        <v>8.3467377317590454</v>
      </c>
    </row>
    <row r="24" spans="1:11" x14ac:dyDescent="0.3">
      <c r="A24" s="187"/>
      <c r="B24" s="185" t="s">
        <v>605</v>
      </c>
      <c r="C24" s="182"/>
      <c r="D24" s="99">
        <v>34140</v>
      </c>
      <c r="E24" s="99">
        <v>3668426</v>
      </c>
      <c r="F24" s="99">
        <v>76254879.36999999</v>
      </c>
      <c r="G24" s="98">
        <v>636821025.85000169</v>
      </c>
      <c r="H24" s="99">
        <v>107.45243116578793</v>
      </c>
      <c r="I24" s="99">
        <v>2233.5934203280608</v>
      </c>
      <c r="J24" s="98">
        <v>18653.222784124246</v>
      </c>
      <c r="K24" s="131">
        <v>8.3512167498167766</v>
      </c>
    </row>
    <row r="26" spans="1:11" x14ac:dyDescent="0.3">
      <c r="A26" t="s">
        <v>358</v>
      </c>
    </row>
  </sheetData>
  <sheetProtection algorithmName="SHA-512" hashValue="AuCzygEPZYxRYnXm4MG6q0RXZgyaZLSGuIia3sX2rfTiKBLTcBqfvvAyuyuJ0g3qXR50wvDr0cjJH7X8C/bNkA==" saltValue="PQI885FimJMJCNfwWRuhGA==" spinCount="100000" sheet="1" objects="1" scenarios="1"/>
  <mergeCells count="8">
    <mergeCell ref="B24:C24"/>
    <mergeCell ref="A7:A24"/>
    <mergeCell ref="B7:B9"/>
    <mergeCell ref="B10:B23"/>
    <mergeCell ref="A1:K1"/>
    <mergeCell ref="A2:K2"/>
    <mergeCell ref="A3:K3"/>
    <mergeCell ref="A4:K4"/>
  </mergeCells>
  <printOptions horizontalCentered="1"/>
  <pageMargins left="0.25" right="0.25" top="0.75" bottom="0.75" header="0.3" footer="0.3"/>
  <pageSetup scale="85"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0F2E3-BA47-41EE-A76F-DDE81AFDA142}">
  <sheetPr>
    <pageSetUpPr fitToPage="1"/>
  </sheetPr>
  <dimension ref="A1:M24"/>
  <sheetViews>
    <sheetView workbookViewId="0">
      <selection activeCell="M18" sqref="M18"/>
    </sheetView>
  </sheetViews>
  <sheetFormatPr defaultRowHeight="14.4" x14ac:dyDescent="0.3"/>
  <cols>
    <col min="1" max="1" width="20.33203125" bestFit="1" customWidth="1"/>
    <col min="2" max="2" width="26.5546875" bestFit="1" customWidth="1"/>
    <col min="3" max="5" width="17.33203125" bestFit="1" customWidth="1"/>
    <col min="6" max="6" width="17.33203125" customWidth="1"/>
    <col min="7" max="8" width="17.33203125" bestFit="1" customWidth="1"/>
    <col min="9" max="9" width="1.33203125" customWidth="1"/>
    <col min="10" max="10" width="9.88671875" bestFit="1" customWidth="1"/>
    <col min="11" max="13" width="11.5546875" bestFit="1" customWidth="1"/>
  </cols>
  <sheetData>
    <row r="1" spans="1:13" ht="22.8" x14ac:dyDescent="0.4">
      <c r="A1" s="162" t="s">
        <v>203</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204</v>
      </c>
      <c r="B3" s="162"/>
      <c r="C3" s="162"/>
      <c r="D3" s="162"/>
      <c r="E3" s="162"/>
      <c r="F3" s="162"/>
      <c r="G3" s="162"/>
      <c r="H3" s="162"/>
      <c r="I3" s="162"/>
      <c r="J3" s="162"/>
      <c r="K3" s="162"/>
      <c r="L3" s="162"/>
      <c r="M3" s="162"/>
    </row>
    <row r="4" spans="1:13" ht="22.95" customHeight="1" x14ac:dyDescent="0.4">
      <c r="A4" s="162" t="s">
        <v>708</v>
      </c>
      <c r="B4" s="162"/>
      <c r="C4" s="162"/>
      <c r="D4" s="162"/>
      <c r="E4" s="162"/>
      <c r="F4" s="162"/>
      <c r="G4" s="162"/>
      <c r="H4" s="162"/>
      <c r="I4" s="162"/>
      <c r="J4" s="162"/>
      <c r="K4" s="162"/>
      <c r="L4" s="162"/>
      <c r="M4" s="162"/>
    </row>
    <row r="6" spans="1:13" ht="15.6" x14ac:dyDescent="0.3">
      <c r="A6" s="28"/>
      <c r="B6" s="28"/>
      <c r="C6" s="172" t="s">
        <v>181</v>
      </c>
      <c r="D6" s="173"/>
      <c r="E6" s="173"/>
      <c r="F6" s="173"/>
      <c r="G6" s="173"/>
      <c r="H6" s="173"/>
      <c r="J6" s="13" t="s">
        <v>709</v>
      </c>
      <c r="K6" s="14" t="s">
        <v>710</v>
      </c>
      <c r="L6" s="14" t="s">
        <v>711</v>
      </c>
      <c r="M6" s="14" t="s">
        <v>712</v>
      </c>
    </row>
    <row r="7" spans="1:13" ht="15.6" x14ac:dyDescent="0.3">
      <c r="A7" s="15" t="s">
        <v>205</v>
      </c>
      <c r="B7" s="15" t="s">
        <v>195</v>
      </c>
      <c r="C7" s="16" t="s">
        <v>186</v>
      </c>
      <c r="D7" s="16" t="s">
        <v>187</v>
      </c>
      <c r="E7" s="16" t="s">
        <v>188</v>
      </c>
      <c r="F7" s="16" t="s">
        <v>189</v>
      </c>
      <c r="G7" s="16" t="s">
        <v>682</v>
      </c>
      <c r="H7" s="16" t="s">
        <v>709</v>
      </c>
      <c r="J7" s="17" t="s">
        <v>196</v>
      </c>
      <c r="K7" s="17" t="s">
        <v>197</v>
      </c>
      <c r="L7" s="17" t="s">
        <v>685</v>
      </c>
      <c r="M7" s="17" t="s">
        <v>685</v>
      </c>
    </row>
    <row r="8" spans="1:13" ht="15" x14ac:dyDescent="0.3">
      <c r="A8" s="168" t="s">
        <v>206</v>
      </c>
      <c r="B8" s="18" t="s">
        <v>201</v>
      </c>
      <c r="C8" s="19">
        <v>38058</v>
      </c>
      <c r="D8" s="19">
        <v>39162</v>
      </c>
      <c r="E8" s="19">
        <v>39987</v>
      </c>
      <c r="F8" s="19">
        <v>40836</v>
      </c>
      <c r="G8" s="19">
        <v>42087</v>
      </c>
      <c r="H8" s="19">
        <v>43638</v>
      </c>
      <c r="I8" s="29"/>
      <c r="J8" s="21">
        <f>H8/H$20</f>
        <v>0.34380933622217846</v>
      </c>
      <c r="K8" s="21">
        <f>(H8-G8)/G8</f>
        <v>3.6852234656782376E-2</v>
      </c>
      <c r="L8" s="21">
        <f>((F8/C8)^(1/3)-1)</f>
        <v>2.3762170709753061E-2</v>
      </c>
      <c r="M8" s="21">
        <f>((H8/C8)^(1/5)-1)</f>
        <v>2.7741219874987566E-2</v>
      </c>
    </row>
    <row r="9" spans="1:13" ht="15" x14ac:dyDescent="0.3">
      <c r="A9" s="169"/>
      <c r="B9" s="18" t="s">
        <v>684</v>
      </c>
      <c r="C9" s="22">
        <v>495611873.69011605</v>
      </c>
      <c r="D9" s="22">
        <v>546134023.29006386</v>
      </c>
      <c r="E9" s="22">
        <v>678489238.9400003</v>
      </c>
      <c r="F9" s="22">
        <v>727536843.04999804</v>
      </c>
      <c r="G9" s="22">
        <v>714983348.0800004</v>
      </c>
      <c r="H9" s="22">
        <v>765189850.95007992</v>
      </c>
      <c r="I9" s="29"/>
      <c r="J9" s="21">
        <f>H9/H$21</f>
        <v>9.1281427519538133E-2</v>
      </c>
      <c r="K9" s="21">
        <f t="shared" ref="K9:K22" si="0">(H9-G9)/G9</f>
        <v>7.0220520526670854E-2</v>
      </c>
      <c r="L9" s="21">
        <f t="shared" ref="L9:L22" si="1">((F9/C9)^(1/3)-1)</f>
        <v>0.13650433405826168</v>
      </c>
      <c r="M9" s="21">
        <f t="shared" ref="M9:M22" si="2">((H9/C9)^(1/5)-1)</f>
        <v>9.0750698391159901E-2</v>
      </c>
    </row>
    <row r="10" spans="1:13" ht="15" x14ac:dyDescent="0.3">
      <c r="A10" s="169"/>
      <c r="B10" s="18" t="s">
        <v>184</v>
      </c>
      <c r="C10" s="22">
        <v>13022.541218406539</v>
      </c>
      <c r="D10" s="22">
        <v>13945.508995711758</v>
      </c>
      <c r="E10" s="22">
        <v>16967.745490784513</v>
      </c>
      <c r="F10" s="22">
        <v>17816.065311244933</v>
      </c>
      <c r="G10" s="22">
        <v>16988.223158695095</v>
      </c>
      <c r="H10" s="22">
        <v>17534.943190569684</v>
      </c>
      <c r="I10" s="29"/>
      <c r="J10" s="21"/>
      <c r="K10" s="21">
        <f t="shared" si="0"/>
        <v>3.2182296333608078E-2</v>
      </c>
      <c r="L10" s="21">
        <f t="shared" si="1"/>
        <v>0.11012534607558977</v>
      </c>
      <c r="M10" s="21">
        <f t="shared" si="2"/>
        <v>6.1308700378716718E-2</v>
      </c>
    </row>
    <row r="11" spans="1:13" ht="15" x14ac:dyDescent="0.3">
      <c r="A11" s="168" t="s">
        <v>207</v>
      </c>
      <c r="B11" s="18" t="s">
        <v>201</v>
      </c>
      <c r="C11" s="19">
        <v>41585</v>
      </c>
      <c r="D11" s="19">
        <v>42819</v>
      </c>
      <c r="E11" s="19">
        <v>43895</v>
      </c>
      <c r="F11" s="19">
        <v>45272</v>
      </c>
      <c r="G11" s="19">
        <v>46592</v>
      </c>
      <c r="H11" s="19">
        <v>48209</v>
      </c>
      <c r="I11" s="29"/>
      <c r="J11" s="21">
        <f>H11/H$20</f>
        <v>0.37982272995863697</v>
      </c>
      <c r="K11" s="21">
        <f t="shared" si="0"/>
        <v>3.4705528846153848E-2</v>
      </c>
      <c r="L11" s="21">
        <f t="shared" si="1"/>
        <v>2.8721125276079951E-2</v>
      </c>
      <c r="M11" s="21">
        <f t="shared" si="2"/>
        <v>3.0002510955497996E-2</v>
      </c>
    </row>
    <row r="12" spans="1:13" ht="15" x14ac:dyDescent="0.3">
      <c r="A12" s="169"/>
      <c r="B12" s="18" t="s">
        <v>684</v>
      </c>
      <c r="C12" s="22">
        <v>2438078537.470387</v>
      </c>
      <c r="D12" s="22">
        <v>2568707246.2605128</v>
      </c>
      <c r="E12" s="22">
        <v>2835752377.8599701</v>
      </c>
      <c r="F12" s="22">
        <v>2938758101.9900012</v>
      </c>
      <c r="G12" s="22">
        <v>2726068062.8500347</v>
      </c>
      <c r="H12" s="22">
        <v>2917289115.4396491</v>
      </c>
      <c r="I12" s="29"/>
      <c r="J12" s="21">
        <f>H12/H$21</f>
        <v>0.3480107774742488</v>
      </c>
      <c r="K12" s="21">
        <f t="shared" si="0"/>
        <v>7.0145369881079805E-2</v>
      </c>
      <c r="L12" s="21">
        <f t="shared" si="1"/>
        <v>6.4237887558763695E-2</v>
      </c>
      <c r="M12" s="21">
        <f t="shared" si="2"/>
        <v>3.6540691931125746E-2</v>
      </c>
    </row>
    <row r="13" spans="1:13" ht="15" x14ac:dyDescent="0.3">
      <c r="A13" s="169"/>
      <c r="B13" s="18" t="s">
        <v>184</v>
      </c>
      <c r="C13" s="22">
        <v>58628.797342079764</v>
      </c>
      <c r="D13" s="22">
        <v>59989.893417887222</v>
      </c>
      <c r="E13" s="22">
        <v>64603.084129399023</v>
      </c>
      <c r="F13" s="22">
        <v>64913.370339061701</v>
      </c>
      <c r="G13" s="22">
        <v>58509.359178615101</v>
      </c>
      <c r="H13" s="22">
        <v>60513.371267598355</v>
      </c>
      <c r="I13" s="29"/>
      <c r="J13" s="21"/>
      <c r="K13" s="21">
        <f t="shared" si="0"/>
        <v>3.4251137204656161E-2</v>
      </c>
      <c r="L13" s="21">
        <f t="shared" si="1"/>
        <v>3.4525160813774436E-2</v>
      </c>
      <c r="M13" s="21">
        <f t="shared" si="2"/>
        <v>6.3477330453907133E-3</v>
      </c>
    </row>
    <row r="14" spans="1:13" ht="15" x14ac:dyDescent="0.3">
      <c r="A14" s="168" t="s">
        <v>208</v>
      </c>
      <c r="B14" s="18" t="s">
        <v>201</v>
      </c>
      <c r="C14" s="19">
        <v>27146</v>
      </c>
      <c r="D14" s="19">
        <v>26830</v>
      </c>
      <c r="E14" s="19">
        <v>26502</v>
      </c>
      <c r="F14" s="19">
        <v>26110</v>
      </c>
      <c r="G14" s="19">
        <v>25594</v>
      </c>
      <c r="H14" s="19">
        <v>25282</v>
      </c>
      <c r="I14" s="29"/>
      <c r="J14" s="21">
        <f>H14/H$20</f>
        <v>0.19918849714398268</v>
      </c>
      <c r="K14" s="21">
        <f t="shared" si="0"/>
        <v>-1.2190357114948817E-2</v>
      </c>
      <c r="L14" s="21">
        <f t="shared" si="1"/>
        <v>-1.288668738274068E-2</v>
      </c>
      <c r="M14" s="21">
        <f t="shared" si="2"/>
        <v>-1.4126673912290277E-2</v>
      </c>
    </row>
    <row r="15" spans="1:13" ht="15" x14ac:dyDescent="0.3">
      <c r="A15" s="169"/>
      <c r="B15" s="18" t="s">
        <v>684</v>
      </c>
      <c r="C15" s="22">
        <v>2753250939.1500907</v>
      </c>
      <c r="D15" s="22">
        <v>2765603590.9703712</v>
      </c>
      <c r="E15" s="22">
        <v>2832044111.6500077</v>
      </c>
      <c r="F15" s="22">
        <v>2856877473.5100379</v>
      </c>
      <c r="G15" s="22">
        <v>2642132728.7900395</v>
      </c>
      <c r="H15" s="22">
        <v>2660391061.9799747</v>
      </c>
      <c r="I15" s="29"/>
      <c r="J15" s="21">
        <f>H15/H$21</f>
        <v>0.31736476064891644</v>
      </c>
      <c r="K15" s="21">
        <f t="shared" si="0"/>
        <v>6.9104526774839891E-3</v>
      </c>
      <c r="L15" s="21">
        <f t="shared" si="1"/>
        <v>1.2391770462592211E-2</v>
      </c>
      <c r="M15" s="21">
        <f t="shared" si="2"/>
        <v>-6.8383603494972522E-3</v>
      </c>
    </row>
    <row r="16" spans="1:13" ht="15" x14ac:dyDescent="0.3">
      <c r="A16" s="169"/>
      <c r="B16" s="18" t="s">
        <v>184</v>
      </c>
      <c r="C16" s="22">
        <v>101423.81710565426</v>
      </c>
      <c r="D16" s="22">
        <v>103078.77715133698</v>
      </c>
      <c r="E16" s="22">
        <v>106861.52409818156</v>
      </c>
      <c r="F16" s="22">
        <v>109416.98481463185</v>
      </c>
      <c r="G16" s="22">
        <v>103232.50483668201</v>
      </c>
      <c r="H16" s="22">
        <v>105228.66315876809</v>
      </c>
      <c r="I16" s="29"/>
      <c r="J16" s="30"/>
      <c r="K16" s="21">
        <f t="shared" si="0"/>
        <v>1.9336528986137462E-2</v>
      </c>
      <c r="L16" s="21">
        <f t="shared" si="1"/>
        <v>2.5608466142867492E-2</v>
      </c>
      <c r="M16" s="21">
        <f t="shared" si="2"/>
        <v>7.3927485103137958E-3</v>
      </c>
    </row>
    <row r="17" spans="1:13" ht="15" x14ac:dyDescent="0.3">
      <c r="A17" s="168" t="s">
        <v>209</v>
      </c>
      <c r="B17" s="18" t="s">
        <v>201</v>
      </c>
      <c r="C17" s="19">
        <v>13017</v>
      </c>
      <c r="D17" s="19">
        <v>13487</v>
      </c>
      <c r="E17" s="19">
        <v>13924</v>
      </c>
      <c r="F17" s="19">
        <v>14335</v>
      </c>
      <c r="G17" s="19">
        <v>14484</v>
      </c>
      <c r="H17" s="19">
        <v>14764</v>
      </c>
      <c r="I17" s="29"/>
      <c r="J17" s="21">
        <f>H17/H$20</f>
        <v>0.11632066180815442</v>
      </c>
      <c r="K17" s="21">
        <f t="shared" si="0"/>
        <v>1.9331676332504832E-2</v>
      </c>
      <c r="L17" s="21">
        <f t="shared" si="1"/>
        <v>3.2671673002503399E-2</v>
      </c>
      <c r="M17" s="21">
        <f t="shared" si="2"/>
        <v>2.5506993325095539E-2</v>
      </c>
    </row>
    <row r="18" spans="1:13" ht="15" x14ac:dyDescent="0.3">
      <c r="A18" s="169"/>
      <c r="B18" s="18" t="s">
        <v>684</v>
      </c>
      <c r="C18" s="22">
        <v>1636286889.7900665</v>
      </c>
      <c r="D18" s="22">
        <v>1750671568.0900309</v>
      </c>
      <c r="E18" s="22">
        <v>1881069758.2900114</v>
      </c>
      <c r="F18" s="22">
        <v>1990542462.6099813</v>
      </c>
      <c r="G18" s="22">
        <v>1950933328.0300081</v>
      </c>
      <c r="H18" s="22">
        <v>2039885059.3099992</v>
      </c>
      <c r="I18" s="29"/>
      <c r="J18" s="21">
        <f>H18/H$21</f>
        <v>0.24334303435728941</v>
      </c>
      <c r="K18" s="21">
        <f t="shared" si="0"/>
        <v>4.5594449590859079E-2</v>
      </c>
      <c r="L18" s="21">
        <f t="shared" si="1"/>
        <v>6.7506837071063863E-2</v>
      </c>
      <c r="M18" s="21">
        <f t="shared" si="2"/>
        <v>4.5079308559969222E-2</v>
      </c>
    </row>
    <row r="19" spans="1:13" ht="15" x14ac:dyDescent="0.3">
      <c r="A19" s="169"/>
      <c r="B19" s="18" t="s">
        <v>184</v>
      </c>
      <c r="C19" s="22">
        <v>125703.8403464751</v>
      </c>
      <c r="D19" s="22">
        <v>129804.37221695195</v>
      </c>
      <c r="E19" s="22">
        <v>135095.50116992326</v>
      </c>
      <c r="F19" s="22">
        <v>138858.90914614449</v>
      </c>
      <c r="G19" s="22">
        <v>134695.75587061641</v>
      </c>
      <c r="H19" s="22">
        <v>138166.15140273634</v>
      </c>
      <c r="I19" s="29"/>
      <c r="J19" s="30"/>
      <c r="K19" s="21">
        <f t="shared" si="0"/>
        <v>2.5764698447169047E-2</v>
      </c>
      <c r="L19" s="21">
        <f t="shared" si="1"/>
        <v>3.3733048924714737E-2</v>
      </c>
      <c r="M19" s="21">
        <f t="shared" si="2"/>
        <v>1.9085501476116429E-2</v>
      </c>
    </row>
    <row r="20" spans="1:13" s="33" customFormat="1" ht="15.6" x14ac:dyDescent="0.3">
      <c r="A20" s="170" t="s">
        <v>210</v>
      </c>
      <c r="B20" s="23" t="s">
        <v>201</v>
      </c>
      <c r="C20" s="24">
        <v>115574</v>
      </c>
      <c r="D20" s="24">
        <v>117934</v>
      </c>
      <c r="E20" s="24">
        <v>119842</v>
      </c>
      <c r="F20" s="24">
        <v>121916</v>
      </c>
      <c r="G20" s="24">
        <v>123969</v>
      </c>
      <c r="H20" s="24">
        <v>126925</v>
      </c>
      <c r="I20" s="31"/>
      <c r="J20" s="32"/>
      <c r="K20" s="26">
        <f t="shared" si="0"/>
        <v>2.3844670845130637E-2</v>
      </c>
      <c r="L20" s="26">
        <f t="shared" si="1"/>
        <v>1.7966580005453592E-2</v>
      </c>
      <c r="M20" s="26">
        <f t="shared" si="2"/>
        <v>1.8913709064925621E-2</v>
      </c>
    </row>
    <row r="21" spans="1:13" s="33" customFormat="1" ht="15.6" x14ac:dyDescent="0.3">
      <c r="A21" s="171"/>
      <c r="B21" s="23" t="s">
        <v>684</v>
      </c>
      <c r="C21" s="27">
        <v>7323228240.0927639</v>
      </c>
      <c r="D21" s="27">
        <v>7631116428.6077442</v>
      </c>
      <c r="E21" s="27">
        <v>8227355486.7399864</v>
      </c>
      <c r="F21" s="27">
        <v>8513714881.1600018</v>
      </c>
      <c r="G21" s="27">
        <v>8034117467.7500763</v>
      </c>
      <c r="H21" s="27">
        <v>8382755087.6797638</v>
      </c>
      <c r="I21" s="31"/>
      <c r="J21" s="32"/>
      <c r="K21" s="26">
        <f t="shared" si="0"/>
        <v>4.3394638095492287E-2</v>
      </c>
      <c r="L21" s="26">
        <f t="shared" si="1"/>
        <v>5.1490881069592431E-2</v>
      </c>
      <c r="M21" s="26">
        <f t="shared" si="2"/>
        <v>2.7393565919159535E-2</v>
      </c>
    </row>
    <row r="22" spans="1:13" s="33" customFormat="1" ht="15.6" x14ac:dyDescent="0.3">
      <c r="A22" s="171"/>
      <c r="B22" s="23" t="s">
        <v>184</v>
      </c>
      <c r="C22" s="27">
        <v>63363.976673756762</v>
      </c>
      <c r="D22" s="27">
        <v>64706.67007485326</v>
      </c>
      <c r="E22" s="27">
        <v>68651.68711086252</v>
      </c>
      <c r="F22" s="27">
        <v>69832.62968896619</v>
      </c>
      <c r="G22" s="27">
        <v>64807.47176915258</v>
      </c>
      <c r="H22" s="27">
        <v>66044.948494620941</v>
      </c>
      <c r="I22" s="31"/>
      <c r="J22" s="32"/>
      <c r="K22" s="26">
        <f t="shared" si="0"/>
        <v>1.9094661335907599E-2</v>
      </c>
      <c r="L22" s="26">
        <f t="shared" si="1"/>
        <v>3.2932614608977895E-2</v>
      </c>
      <c r="M22" s="26">
        <f t="shared" si="2"/>
        <v>8.3224484848829494E-3</v>
      </c>
    </row>
    <row r="24" spans="1:13" x14ac:dyDescent="0.3">
      <c r="A24" t="s">
        <v>190</v>
      </c>
    </row>
  </sheetData>
  <sheetProtection algorithmName="SHA-512" hashValue="+S37NCeJSnDu5T/Tsk0QBAeNgptBsuOt8Kv+DRQa6CN88qJ/ldcOL5kg+WBppUtWxe8VnpnYXLxSCrywsgUQnw==" saltValue="XTJ6kA56a5gRfgk6JrE1tQ==" spinCount="100000" sheet="1" objects="1" scenarios="1"/>
  <mergeCells count="10">
    <mergeCell ref="A11:A13"/>
    <mergeCell ref="A14:A16"/>
    <mergeCell ref="A17:A19"/>
    <mergeCell ref="A20:A22"/>
    <mergeCell ref="A1:M1"/>
    <mergeCell ref="A2:M2"/>
    <mergeCell ref="A3:M3"/>
    <mergeCell ref="A4:M4"/>
    <mergeCell ref="C6:H6"/>
    <mergeCell ref="A8:A10"/>
  </mergeCells>
  <printOptions horizontalCentered="1"/>
  <pageMargins left="0.25" right="0.25" top="0.75" bottom="0.75" header="0.3" footer="0.3"/>
  <pageSetup scale="68" fitToHeight="10" orientation="landscape" r:id="rId1"/>
  <headerFoot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71F1D-36C8-4FEC-80AF-A0DCE51D0C37}">
  <sheetPr>
    <pageSetUpPr fitToPage="1"/>
  </sheetPr>
  <dimension ref="A1:L16"/>
  <sheetViews>
    <sheetView workbookViewId="0">
      <selection activeCell="A2" sqref="A2"/>
    </sheetView>
  </sheetViews>
  <sheetFormatPr defaultRowHeight="14.4" x14ac:dyDescent="0.3"/>
  <cols>
    <col min="1" max="1" width="22.6640625" bestFit="1" customWidth="1"/>
    <col min="2" max="2" width="15.5546875" bestFit="1" customWidth="1"/>
    <col min="3" max="3" width="16.33203125" bestFit="1" customWidth="1"/>
    <col min="4" max="4" width="10" bestFit="1" customWidth="1"/>
    <col min="5" max="5" width="13.88671875" bestFit="1" customWidth="1"/>
    <col min="6" max="6" width="18.33203125" bestFit="1" customWidth="1"/>
    <col min="7" max="7" width="13.33203125" bestFit="1" customWidth="1"/>
  </cols>
  <sheetData>
    <row r="1" spans="1:12" ht="22.8" x14ac:dyDescent="0.4">
      <c r="A1" s="162" t="s">
        <v>1124</v>
      </c>
      <c r="B1" s="162"/>
      <c r="C1" s="162"/>
      <c r="D1" s="162"/>
      <c r="E1" s="162"/>
      <c r="F1" s="162"/>
      <c r="G1" s="162"/>
      <c r="H1" s="39"/>
      <c r="I1" s="39"/>
      <c r="J1" s="39"/>
      <c r="K1" s="39"/>
      <c r="L1" s="39"/>
    </row>
    <row r="2" spans="1:12" ht="22.95" customHeight="1" x14ac:dyDescent="0.4">
      <c r="A2" s="162" t="s">
        <v>438</v>
      </c>
      <c r="B2" s="162"/>
      <c r="C2" s="162"/>
      <c r="D2" s="162"/>
      <c r="E2" s="162"/>
      <c r="F2" s="162"/>
      <c r="G2" s="162"/>
      <c r="H2" s="39"/>
      <c r="I2" s="39"/>
      <c r="J2" s="39"/>
      <c r="K2" s="39"/>
      <c r="L2" s="39"/>
    </row>
    <row r="3" spans="1:12" ht="22.95" customHeight="1" x14ac:dyDescent="0.4">
      <c r="A3" s="162" t="s">
        <v>249</v>
      </c>
      <c r="B3" s="162"/>
      <c r="C3" s="162"/>
      <c r="D3" s="162"/>
      <c r="E3" s="162"/>
      <c r="F3" s="162"/>
      <c r="G3" s="162"/>
      <c r="H3" s="39"/>
      <c r="I3" s="39"/>
      <c r="J3" s="39"/>
      <c r="K3" s="39"/>
      <c r="L3" s="39"/>
    </row>
    <row r="4" spans="1:12" ht="22.95" customHeight="1" x14ac:dyDescent="0.4">
      <c r="A4" s="162" t="s">
        <v>713</v>
      </c>
      <c r="B4" s="162"/>
      <c r="C4" s="162"/>
      <c r="D4" s="162"/>
      <c r="E4" s="162"/>
      <c r="F4" s="162"/>
      <c r="G4" s="162"/>
      <c r="H4" s="39"/>
      <c r="I4" s="39"/>
      <c r="J4" s="39"/>
      <c r="K4" s="39"/>
      <c r="L4" s="39"/>
    </row>
    <row r="6" spans="1:12" x14ac:dyDescent="0.3">
      <c r="A6" s="41" t="s">
        <v>271</v>
      </c>
      <c r="B6" s="41" t="s">
        <v>250</v>
      </c>
      <c r="C6" s="41" t="s">
        <v>251</v>
      </c>
      <c r="D6" s="40" t="s">
        <v>252</v>
      </c>
      <c r="E6" s="47" t="s">
        <v>201</v>
      </c>
      <c r="F6" s="47" t="s">
        <v>183</v>
      </c>
      <c r="G6" s="47" t="s">
        <v>184</v>
      </c>
    </row>
    <row r="7" spans="1:12" x14ac:dyDescent="0.3">
      <c r="A7" s="212" t="s">
        <v>275</v>
      </c>
      <c r="B7" s="181" t="s">
        <v>253</v>
      </c>
      <c r="C7" s="72" t="s">
        <v>253</v>
      </c>
      <c r="D7" s="72">
        <v>1</v>
      </c>
      <c r="E7" s="43">
        <v>8513</v>
      </c>
      <c r="F7" s="44">
        <v>112291466.11000001</v>
      </c>
      <c r="G7" s="44">
        <v>13190.586880065783</v>
      </c>
    </row>
    <row r="8" spans="1:12" x14ac:dyDescent="0.3">
      <c r="A8" s="216"/>
      <c r="B8" s="182"/>
      <c r="C8" s="72" t="s">
        <v>254</v>
      </c>
      <c r="D8" s="72">
        <v>3</v>
      </c>
      <c r="E8" s="43">
        <v>14949</v>
      </c>
      <c r="F8" s="44">
        <v>281519898.54000008</v>
      </c>
      <c r="G8" s="44">
        <v>18832.022111178012</v>
      </c>
    </row>
    <row r="9" spans="1:12" x14ac:dyDescent="0.3">
      <c r="A9" s="216"/>
      <c r="B9" s="182"/>
      <c r="C9" s="72" t="s">
        <v>255</v>
      </c>
      <c r="D9" s="72">
        <v>5</v>
      </c>
      <c r="E9" s="43">
        <v>2200</v>
      </c>
      <c r="F9" s="44">
        <v>55103142.719999976</v>
      </c>
      <c r="G9" s="44">
        <v>25046.883054545444</v>
      </c>
    </row>
    <row r="10" spans="1:12" x14ac:dyDescent="0.3">
      <c r="A10" s="216"/>
      <c r="B10" s="181" t="s">
        <v>255</v>
      </c>
      <c r="C10" s="72" t="s">
        <v>253</v>
      </c>
      <c r="D10" s="72">
        <v>2</v>
      </c>
      <c r="E10" s="43">
        <v>303</v>
      </c>
      <c r="F10" s="44">
        <v>4853463.9600000009</v>
      </c>
      <c r="G10" s="44">
        <v>16018.032871287132</v>
      </c>
    </row>
    <row r="11" spans="1:12" x14ac:dyDescent="0.3">
      <c r="A11" s="216"/>
      <c r="B11" s="182"/>
      <c r="C11" s="72" t="s">
        <v>254</v>
      </c>
      <c r="D11" s="72">
        <v>4</v>
      </c>
      <c r="E11" s="43">
        <v>5968</v>
      </c>
      <c r="F11" s="44">
        <v>127929054.22999986</v>
      </c>
      <c r="G11" s="44">
        <v>21435.833483579063</v>
      </c>
    </row>
    <row r="12" spans="1:12" x14ac:dyDescent="0.3">
      <c r="A12" s="216"/>
      <c r="B12" s="182"/>
      <c r="C12" s="72" t="s">
        <v>255</v>
      </c>
      <c r="D12" s="72">
        <v>6</v>
      </c>
      <c r="E12" s="43">
        <v>1986</v>
      </c>
      <c r="F12" s="44">
        <v>52296430.649999999</v>
      </c>
      <c r="G12" s="44">
        <v>26332.543126888217</v>
      </c>
    </row>
    <row r="13" spans="1:12" x14ac:dyDescent="0.3">
      <c r="A13" s="216"/>
      <c r="B13" s="42" t="s">
        <v>256</v>
      </c>
      <c r="C13" s="72" t="s">
        <v>256</v>
      </c>
      <c r="D13" s="72" t="s">
        <v>256</v>
      </c>
      <c r="E13" s="43">
        <v>221</v>
      </c>
      <c r="F13" s="44">
        <v>2827569.6399999997</v>
      </c>
      <c r="G13" s="44">
        <v>12794.432760180995</v>
      </c>
    </row>
    <row r="14" spans="1:12" x14ac:dyDescent="0.3">
      <c r="A14" s="178" t="s">
        <v>210</v>
      </c>
      <c r="B14" s="179"/>
      <c r="C14" s="179"/>
      <c r="D14" s="180"/>
      <c r="E14" s="45">
        <v>34140</v>
      </c>
      <c r="F14" s="46">
        <v>636821025.85000193</v>
      </c>
      <c r="G14" s="46">
        <v>18653.222784124249</v>
      </c>
    </row>
    <row r="16" spans="1:12" x14ac:dyDescent="0.3">
      <c r="A16" t="s">
        <v>360</v>
      </c>
    </row>
  </sheetData>
  <sheetProtection algorithmName="SHA-512" hashValue="NYoj27iJjm1QxdvatL+ezlnHvbVyl2Jn5y2el9VgMaiKBsCxXuvFnr73at+jKDT3/khpU2VZ6IxfHGX0vBkWLg==" saltValue="Zs4KMQyybQ8AU0MU8aQ0nA==" spinCount="100000" sheet="1" objects="1" scenarios="1"/>
  <mergeCells count="8">
    <mergeCell ref="A14:D14"/>
    <mergeCell ref="A1:G1"/>
    <mergeCell ref="A2:G2"/>
    <mergeCell ref="A3:G3"/>
    <mergeCell ref="A4:G4"/>
    <mergeCell ref="A7:A13"/>
    <mergeCell ref="B7:B9"/>
    <mergeCell ref="B10:B12"/>
  </mergeCells>
  <printOptions horizontalCentered="1"/>
  <pageMargins left="0.25" right="0.25" top="0.75" bottom="0.75" header="0.3" footer="0.3"/>
  <pageSetup fitToHeight="10" orientation="landscape" r:id="rId1"/>
  <headerFooter>
    <oddFooter>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FBB62-6869-4FDE-ACA2-17C0833F2942}">
  <sheetPr>
    <pageSetUpPr fitToPage="1"/>
  </sheetPr>
  <dimension ref="A1:L33"/>
  <sheetViews>
    <sheetView workbookViewId="0">
      <selection activeCell="A2" sqref="A2"/>
    </sheetView>
  </sheetViews>
  <sheetFormatPr defaultRowHeight="14.4" x14ac:dyDescent="0.3"/>
  <cols>
    <col min="1" max="1" width="16.88671875" customWidth="1"/>
    <col min="2" max="7" width="9.88671875" bestFit="1" customWidth="1"/>
    <col min="8" max="8" width="1.88671875" customWidth="1"/>
    <col min="9" max="11" width="8.88671875" customWidth="1"/>
  </cols>
  <sheetData>
    <row r="1" spans="1:12" ht="22.95" customHeight="1" x14ac:dyDescent="0.4">
      <c r="A1" s="162" t="s">
        <v>454</v>
      </c>
      <c r="B1" s="162"/>
      <c r="C1" s="162"/>
      <c r="D1" s="162"/>
      <c r="E1" s="162"/>
      <c r="F1" s="162"/>
      <c r="G1" s="162"/>
      <c r="H1" s="162"/>
      <c r="I1" s="162"/>
      <c r="J1" s="162"/>
      <c r="K1" s="162"/>
      <c r="L1" s="39"/>
    </row>
    <row r="2" spans="1:12" ht="22.95" customHeight="1" x14ac:dyDescent="0.4">
      <c r="A2" s="162" t="s">
        <v>455</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ht="14.4" customHeight="1"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325</v>
      </c>
      <c r="B8" s="47" t="s">
        <v>186</v>
      </c>
      <c r="C8" s="47" t="s">
        <v>187</v>
      </c>
      <c r="D8" s="47" t="s">
        <v>188</v>
      </c>
      <c r="E8" s="47" t="s">
        <v>189</v>
      </c>
      <c r="F8" s="47" t="s">
        <v>682</v>
      </c>
      <c r="G8" s="47" t="s">
        <v>709</v>
      </c>
      <c r="H8" s="201"/>
      <c r="I8" s="202"/>
      <c r="J8" s="202"/>
      <c r="K8" s="202"/>
    </row>
    <row r="9" spans="1:12" x14ac:dyDescent="0.3">
      <c r="A9" s="55" t="s">
        <v>206</v>
      </c>
      <c r="B9" s="89">
        <v>30669</v>
      </c>
      <c r="C9" s="89">
        <v>31940</v>
      </c>
      <c r="D9" s="89">
        <v>33127</v>
      </c>
      <c r="E9" s="89">
        <v>35296</v>
      </c>
      <c r="F9" s="89">
        <v>37141</v>
      </c>
      <c r="G9" s="89">
        <v>38505</v>
      </c>
      <c r="H9" s="201"/>
      <c r="I9" s="67">
        <f>G9/G$13</f>
        <v>0.32808466041256612</v>
      </c>
      <c r="J9" s="67">
        <f>(G9-F9)/F9</f>
        <v>3.6724913168735357E-2</v>
      </c>
      <c r="K9" s="67">
        <f>((G9/B9)^(1/5)-1)</f>
        <v>4.6558483408899232E-2</v>
      </c>
    </row>
    <row r="10" spans="1:12" x14ac:dyDescent="0.3">
      <c r="A10" s="55" t="s">
        <v>207</v>
      </c>
      <c r="B10" s="89">
        <v>38927</v>
      </c>
      <c r="C10" s="89">
        <v>40222</v>
      </c>
      <c r="D10" s="89">
        <v>41229</v>
      </c>
      <c r="E10" s="89">
        <v>42852</v>
      </c>
      <c r="F10" s="89">
        <v>44530</v>
      </c>
      <c r="G10" s="89">
        <v>46247</v>
      </c>
      <c r="H10" s="201"/>
      <c r="I10" s="67">
        <f>G10/G$13</f>
        <v>0.39405093598493562</v>
      </c>
      <c r="J10" s="67">
        <f>(G10-F10)/F10</f>
        <v>3.8558275320008981E-2</v>
      </c>
      <c r="K10" s="67">
        <f>((G10/B10)^(1/5)-1)</f>
        <v>3.5062384671510571E-2</v>
      </c>
    </row>
    <row r="11" spans="1:12" x14ac:dyDescent="0.3">
      <c r="A11" s="55" t="s">
        <v>208</v>
      </c>
      <c r="B11" s="89">
        <v>24464</v>
      </c>
      <c r="C11" s="89">
        <v>24443</v>
      </c>
      <c r="D11" s="89">
        <v>24212</v>
      </c>
      <c r="E11" s="89">
        <v>24063</v>
      </c>
      <c r="F11" s="89">
        <v>23808</v>
      </c>
      <c r="G11" s="89">
        <v>23602</v>
      </c>
      <c r="H11" s="201"/>
      <c r="I11" s="67">
        <f>G11/G$13</f>
        <v>0.20110256213627806</v>
      </c>
      <c r="J11" s="67">
        <f>(G11-F11)/F11</f>
        <v>-8.6525537634408595E-3</v>
      </c>
      <c r="K11" s="67">
        <f>((G11/B11)^(1/5)-1)</f>
        <v>-7.1485655764782496E-3</v>
      </c>
    </row>
    <row r="12" spans="1:12" x14ac:dyDescent="0.3">
      <c r="A12" s="55" t="s">
        <v>209</v>
      </c>
      <c r="B12" s="89">
        <v>11642</v>
      </c>
      <c r="C12" s="89">
        <v>12179</v>
      </c>
      <c r="D12" s="89">
        <v>12729</v>
      </c>
      <c r="E12" s="89">
        <v>13200</v>
      </c>
      <c r="F12" s="89">
        <v>13404</v>
      </c>
      <c r="G12" s="89">
        <v>13680</v>
      </c>
      <c r="H12" s="201"/>
      <c r="I12" s="67">
        <f>G12/G$13</f>
        <v>0.11656143759106362</v>
      </c>
      <c r="J12" s="67">
        <f>(G12-F12)/F12</f>
        <v>2.0590868397493287E-2</v>
      </c>
      <c r="K12" s="67">
        <f>((G12/B12)^(1/5)-1)</f>
        <v>3.2789230140322534E-2</v>
      </c>
    </row>
    <row r="13" spans="1:12" x14ac:dyDescent="0.3">
      <c r="A13" s="48" t="s">
        <v>210</v>
      </c>
      <c r="B13" s="90">
        <v>101949</v>
      </c>
      <c r="C13" s="90">
        <v>104902</v>
      </c>
      <c r="D13" s="90">
        <v>107253</v>
      </c>
      <c r="E13" s="90">
        <v>111123</v>
      </c>
      <c r="F13" s="90">
        <v>114428</v>
      </c>
      <c r="G13" s="90">
        <v>117363</v>
      </c>
      <c r="H13" s="201"/>
      <c r="I13" s="30"/>
      <c r="J13" s="68">
        <f>(G13-F13)/F13</f>
        <v>2.5649316600831966E-2</v>
      </c>
      <c r="K13" s="68">
        <f>((G13/B13)^(1/5)-1)</f>
        <v>2.8560036754220475E-2</v>
      </c>
    </row>
    <row r="15" spans="1:12" x14ac:dyDescent="0.3">
      <c r="A15" t="s">
        <v>326</v>
      </c>
    </row>
    <row r="16" spans="1:12" x14ac:dyDescent="0.3">
      <c r="A16" t="s">
        <v>695</v>
      </c>
    </row>
    <row r="17" spans="1:11" x14ac:dyDescent="0.3">
      <c r="A17" t="s">
        <v>694</v>
      </c>
    </row>
    <row r="19" spans="1:11" ht="22.8" x14ac:dyDescent="0.4">
      <c r="A19" s="162" t="s">
        <v>456</v>
      </c>
      <c r="B19" s="162"/>
      <c r="C19" s="162"/>
      <c r="D19" s="162"/>
      <c r="E19" s="162"/>
      <c r="F19" s="162"/>
      <c r="G19" s="162"/>
      <c r="H19" s="162"/>
      <c r="I19" s="162"/>
      <c r="J19" s="162"/>
      <c r="K19" s="162"/>
    </row>
    <row r="20" spans="1:11" ht="22.8" x14ac:dyDescent="0.4">
      <c r="A20" s="162" t="s">
        <v>455</v>
      </c>
      <c r="B20" s="162"/>
      <c r="C20" s="162"/>
      <c r="D20" s="162"/>
      <c r="E20" s="162"/>
      <c r="F20" s="162"/>
      <c r="G20" s="162"/>
      <c r="H20" s="162"/>
      <c r="I20" s="162"/>
      <c r="J20" s="162"/>
      <c r="K20" s="162"/>
    </row>
    <row r="21" spans="1:11" ht="22.8" x14ac:dyDescent="0.4">
      <c r="A21" s="162" t="s">
        <v>192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4.4" customHeight="1" x14ac:dyDescent="0.3">
      <c r="A24" s="64"/>
      <c r="B24" s="189" t="s">
        <v>243</v>
      </c>
      <c r="C24" s="182"/>
      <c r="D24" s="182"/>
      <c r="E24" s="182"/>
      <c r="F24" s="182"/>
      <c r="G24" s="182"/>
      <c r="H24" s="201"/>
      <c r="I24" s="202" t="s">
        <v>1110</v>
      </c>
      <c r="J24" s="202" t="s">
        <v>1111</v>
      </c>
      <c r="K24" s="202" t="s">
        <v>1112</v>
      </c>
    </row>
    <row r="25" spans="1:11" x14ac:dyDescent="0.3">
      <c r="A25" s="65"/>
      <c r="B25" s="189" t="s">
        <v>181</v>
      </c>
      <c r="C25" s="182"/>
      <c r="D25" s="182"/>
      <c r="E25" s="182"/>
      <c r="F25" s="182"/>
      <c r="G25" s="182"/>
      <c r="H25" s="201"/>
      <c r="I25" s="202"/>
      <c r="J25" s="202"/>
      <c r="K25" s="202"/>
    </row>
    <row r="26" spans="1:11" x14ac:dyDescent="0.3">
      <c r="A26" s="41" t="s">
        <v>194</v>
      </c>
      <c r="B26" s="111" t="s">
        <v>186</v>
      </c>
      <c r="C26" s="111" t="s">
        <v>187</v>
      </c>
      <c r="D26" s="111" t="s">
        <v>188</v>
      </c>
      <c r="E26" s="111" t="s">
        <v>189</v>
      </c>
      <c r="F26" s="111" t="s">
        <v>682</v>
      </c>
      <c r="G26" s="111" t="s">
        <v>709</v>
      </c>
      <c r="H26" s="201"/>
      <c r="I26" s="202"/>
      <c r="J26" s="202"/>
      <c r="K26" s="202"/>
    </row>
    <row r="27" spans="1:11" x14ac:dyDescent="0.3">
      <c r="A27" s="55" t="s">
        <v>198</v>
      </c>
      <c r="B27" s="89">
        <v>38858</v>
      </c>
      <c r="C27" s="89">
        <v>39577</v>
      </c>
      <c r="D27" s="89">
        <v>40032</v>
      </c>
      <c r="E27" s="89">
        <v>40861</v>
      </c>
      <c r="F27" s="89">
        <v>41501</v>
      </c>
      <c r="G27" s="89">
        <v>42091</v>
      </c>
      <c r="H27" s="201"/>
      <c r="I27" s="67">
        <f>G27/G$13</f>
        <v>0.35863943491560374</v>
      </c>
      <c r="J27" s="67">
        <f>(G27-F27)/F27</f>
        <v>1.4216524903014385E-2</v>
      </c>
      <c r="K27" s="67">
        <f>((G27/B27)^(1/5)-1)</f>
        <v>1.6112420423710194E-2</v>
      </c>
    </row>
    <row r="28" spans="1:11" x14ac:dyDescent="0.3">
      <c r="A28" s="55" t="s">
        <v>199</v>
      </c>
      <c r="B28" s="89">
        <v>63091</v>
      </c>
      <c r="C28" s="89">
        <v>65325</v>
      </c>
      <c r="D28" s="89">
        <v>67221</v>
      </c>
      <c r="E28" s="89">
        <v>70262</v>
      </c>
      <c r="F28" s="89">
        <v>72927</v>
      </c>
      <c r="G28" s="89">
        <v>75272</v>
      </c>
      <c r="H28" s="201"/>
      <c r="I28" s="67">
        <f>G28/G$13</f>
        <v>0.64136056508439632</v>
      </c>
      <c r="J28" s="67">
        <f>(G28-F28)/F28</f>
        <v>3.2155443114347225E-2</v>
      </c>
      <c r="K28" s="67">
        <f>((G28/B28)^(1/5)-1)</f>
        <v>3.5936675790666506E-2</v>
      </c>
    </row>
    <row r="29" spans="1:11" x14ac:dyDescent="0.3">
      <c r="A29" s="48" t="s">
        <v>210</v>
      </c>
      <c r="B29" s="90">
        <v>101949</v>
      </c>
      <c r="C29" s="90">
        <v>104902</v>
      </c>
      <c r="D29" s="90">
        <v>107253</v>
      </c>
      <c r="E29" s="90">
        <v>111123</v>
      </c>
      <c r="F29" s="90">
        <v>114428</v>
      </c>
      <c r="G29" s="90">
        <v>117363</v>
      </c>
      <c r="H29" s="201"/>
      <c r="I29" s="30"/>
      <c r="J29" s="68">
        <f>(G29-F29)/F29</f>
        <v>2.5649316600831966E-2</v>
      </c>
      <c r="K29" s="68">
        <f>((G29/B29)^(1/5)-1)</f>
        <v>2.8560036754220475E-2</v>
      </c>
    </row>
    <row r="31" spans="1:11" x14ac:dyDescent="0.3">
      <c r="A31" t="s">
        <v>328</v>
      </c>
    </row>
    <row r="32" spans="1:11" x14ac:dyDescent="0.3">
      <c r="A32" t="s">
        <v>695</v>
      </c>
    </row>
    <row r="33" spans="1:1" x14ac:dyDescent="0.3">
      <c r="A33" t="s">
        <v>694</v>
      </c>
    </row>
  </sheetData>
  <sheetProtection algorithmName="SHA-512" hashValue="3vmNZnKbzDLpE9AN2A67nJ/7HAZC2dPRG9/aPb7aCg3uvn0SkH1jiIWye0X6XSnuSfM/wm0QNuaE9XIpPhKBhA==" saltValue="/UTtqstZfzgfxyCp2t5k6A==" spinCount="100000" sheet="1" objects="1" scenarios="1"/>
  <mergeCells count="20">
    <mergeCell ref="A19:K19"/>
    <mergeCell ref="A20:K20"/>
    <mergeCell ref="A21:K21"/>
    <mergeCell ref="A22:K22"/>
    <mergeCell ref="B24:G24"/>
    <mergeCell ref="H24:H29"/>
    <mergeCell ref="I24:I26"/>
    <mergeCell ref="J24:J26"/>
    <mergeCell ref="K24:K26"/>
    <mergeCell ref="B25:G25"/>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scale="97" fitToHeight="10" orientation="portrait" r:id="rId1"/>
  <headerFooter>
    <oddFooter>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A14F-8063-48E0-BB87-E88F4B6FA37B}">
  <sheetPr>
    <pageSetUpPr fitToPage="1"/>
  </sheetPr>
  <dimension ref="A1:L43"/>
  <sheetViews>
    <sheetView workbookViewId="0">
      <selection activeCell="A2" sqref="A2"/>
    </sheetView>
  </sheetViews>
  <sheetFormatPr defaultRowHeight="14.4" x14ac:dyDescent="0.3"/>
  <cols>
    <col min="1" max="1" width="42.33203125" bestFit="1" customWidth="1"/>
    <col min="2" max="7" width="9.88671875" bestFit="1" customWidth="1"/>
    <col min="8" max="8" width="1.88671875" customWidth="1"/>
  </cols>
  <sheetData>
    <row r="1" spans="1:12" ht="22.95" customHeight="1" x14ac:dyDescent="0.4">
      <c r="A1" s="162" t="s">
        <v>457</v>
      </c>
      <c r="B1" s="162"/>
      <c r="C1" s="162"/>
      <c r="D1" s="162"/>
      <c r="E1" s="162"/>
      <c r="F1" s="162"/>
      <c r="G1" s="162"/>
      <c r="H1" s="162"/>
      <c r="I1" s="162"/>
      <c r="J1" s="162"/>
      <c r="K1" s="162"/>
      <c r="L1" s="39"/>
    </row>
    <row r="2" spans="1:12" ht="22.95" customHeight="1" x14ac:dyDescent="0.4">
      <c r="A2" s="162" t="s">
        <v>455</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228</v>
      </c>
      <c r="B8" s="111" t="s">
        <v>186</v>
      </c>
      <c r="C8" s="111" t="s">
        <v>187</v>
      </c>
      <c r="D8" s="111" t="s">
        <v>188</v>
      </c>
      <c r="E8" s="111" t="s">
        <v>189</v>
      </c>
      <c r="F8" s="111" t="s">
        <v>682</v>
      </c>
      <c r="G8" s="111" t="s">
        <v>709</v>
      </c>
      <c r="H8" s="201"/>
      <c r="I8" s="202"/>
      <c r="J8" s="202"/>
      <c r="K8" s="202"/>
    </row>
    <row r="9" spans="1:12" x14ac:dyDescent="0.3">
      <c r="A9" s="55" t="s">
        <v>229</v>
      </c>
      <c r="B9" s="89">
        <v>21654</v>
      </c>
      <c r="C9" s="89">
        <v>21906</v>
      </c>
      <c r="D9" s="89">
        <v>21987</v>
      </c>
      <c r="E9" s="89">
        <v>22315</v>
      </c>
      <c r="F9" s="89">
        <v>22780</v>
      </c>
      <c r="G9" s="89">
        <v>23135</v>
      </c>
      <c r="H9" s="201"/>
      <c r="I9" s="67">
        <f>G9/G$14</f>
        <v>0.19712345458108604</v>
      </c>
      <c r="J9" s="67">
        <f t="shared" ref="J9:J14" si="0">(G9-F9)/F9</f>
        <v>1.5583845478489903E-2</v>
      </c>
      <c r="K9" s="67">
        <f>((G9/B9)^(1/5)-1)</f>
        <v>1.3319206292425667E-2</v>
      </c>
    </row>
    <row r="10" spans="1:12" x14ac:dyDescent="0.3">
      <c r="A10" s="55" t="s">
        <v>230</v>
      </c>
      <c r="B10" s="89">
        <v>16066</v>
      </c>
      <c r="C10" s="89">
        <v>16417</v>
      </c>
      <c r="D10" s="89">
        <v>16403</v>
      </c>
      <c r="E10" s="89">
        <v>16813</v>
      </c>
      <c r="F10" s="89">
        <v>17094</v>
      </c>
      <c r="G10" s="89">
        <v>17096</v>
      </c>
      <c r="H10" s="201"/>
      <c r="I10" s="67">
        <f>G10/G$14</f>
        <v>0.14566771469713624</v>
      </c>
      <c r="J10" s="67">
        <f t="shared" si="0"/>
        <v>1.17000117000117E-4</v>
      </c>
      <c r="K10" s="67">
        <f t="shared" ref="K10:K13" si="1">((G10/B10)^(1/5)-1)</f>
        <v>1.2505402769583895E-2</v>
      </c>
    </row>
    <row r="11" spans="1:12" x14ac:dyDescent="0.3">
      <c r="A11" s="55" t="s">
        <v>231</v>
      </c>
      <c r="B11" s="89">
        <v>20272</v>
      </c>
      <c r="C11" s="89">
        <v>21099</v>
      </c>
      <c r="D11" s="89">
        <v>21646</v>
      </c>
      <c r="E11" s="89">
        <v>22485</v>
      </c>
      <c r="F11" s="89">
        <v>23299</v>
      </c>
      <c r="G11" s="89">
        <v>23923</v>
      </c>
      <c r="H11" s="201"/>
      <c r="I11" s="67">
        <f>G11/G$14</f>
        <v>0.20383766604466486</v>
      </c>
      <c r="J11" s="67">
        <f t="shared" si="0"/>
        <v>2.6782265333276108E-2</v>
      </c>
      <c r="K11" s="67">
        <f t="shared" si="1"/>
        <v>3.3674513973071418E-2</v>
      </c>
    </row>
    <row r="12" spans="1:12" x14ac:dyDescent="0.3">
      <c r="A12" s="55" t="s">
        <v>232</v>
      </c>
      <c r="B12" s="89">
        <v>32091</v>
      </c>
      <c r="C12" s="89">
        <v>33163</v>
      </c>
      <c r="D12" s="89">
        <v>34656</v>
      </c>
      <c r="E12" s="89">
        <v>36520</v>
      </c>
      <c r="F12" s="89">
        <v>37679</v>
      </c>
      <c r="G12" s="89">
        <v>39187</v>
      </c>
      <c r="H12" s="201"/>
      <c r="I12" s="67">
        <f>G12/G$14</f>
        <v>0.33389569114627266</v>
      </c>
      <c r="J12" s="67">
        <f t="shared" si="0"/>
        <v>4.0022293585286237E-2</v>
      </c>
      <c r="K12" s="67">
        <f t="shared" si="1"/>
        <v>4.0762781879814636E-2</v>
      </c>
    </row>
    <row r="13" spans="1:12" x14ac:dyDescent="0.3">
      <c r="A13" s="55" t="s">
        <v>233</v>
      </c>
      <c r="B13" s="89">
        <v>12084</v>
      </c>
      <c r="C13" s="89">
        <v>12505</v>
      </c>
      <c r="D13" s="89">
        <v>12821</v>
      </c>
      <c r="E13" s="89">
        <v>13288</v>
      </c>
      <c r="F13" s="89">
        <v>13928</v>
      </c>
      <c r="G13" s="89">
        <v>14468</v>
      </c>
      <c r="H13" s="201"/>
      <c r="I13" s="67">
        <f>G13/G$14</f>
        <v>0.12327564905464243</v>
      </c>
      <c r="J13" s="67">
        <f t="shared" si="0"/>
        <v>3.8770821367030445E-2</v>
      </c>
      <c r="K13" s="67">
        <f t="shared" si="1"/>
        <v>3.6667674918844373E-2</v>
      </c>
    </row>
    <row r="14" spans="1:12" x14ac:dyDescent="0.3">
      <c r="A14" s="48" t="s">
        <v>210</v>
      </c>
      <c r="B14" s="90">
        <v>101949</v>
      </c>
      <c r="C14" s="90">
        <v>104902</v>
      </c>
      <c r="D14" s="90">
        <v>107253</v>
      </c>
      <c r="E14" s="90">
        <v>111123</v>
      </c>
      <c r="F14" s="90">
        <v>114428</v>
      </c>
      <c r="G14" s="90">
        <v>117363</v>
      </c>
      <c r="H14" s="201"/>
      <c r="I14" s="30"/>
      <c r="J14" s="68">
        <f t="shared" si="0"/>
        <v>2.5649316600831966E-2</v>
      </c>
      <c r="K14" s="68">
        <f>((G14/B14)^(1/5)-1)</f>
        <v>2.8560036754220475E-2</v>
      </c>
    </row>
    <row r="16" spans="1:12" x14ac:dyDescent="0.3">
      <c r="A16" t="s">
        <v>331</v>
      </c>
    </row>
    <row r="17" spans="1:11" x14ac:dyDescent="0.3">
      <c r="A17" t="s">
        <v>695</v>
      </c>
    </row>
    <row r="18" spans="1:11" x14ac:dyDescent="0.3">
      <c r="A18" t="s">
        <v>694</v>
      </c>
    </row>
    <row r="20" spans="1:11" ht="22.8" x14ac:dyDescent="0.4">
      <c r="A20" s="162" t="s">
        <v>458</v>
      </c>
      <c r="B20" s="162"/>
      <c r="C20" s="162"/>
      <c r="D20" s="162"/>
      <c r="E20" s="162"/>
      <c r="F20" s="162"/>
      <c r="G20" s="162"/>
      <c r="H20" s="162"/>
      <c r="I20" s="162"/>
      <c r="J20" s="162"/>
      <c r="K20" s="162"/>
    </row>
    <row r="21" spans="1:11" ht="22.8" x14ac:dyDescent="0.4">
      <c r="A21" s="162" t="s">
        <v>455</v>
      </c>
      <c r="B21" s="162"/>
      <c r="C21" s="162"/>
      <c r="D21" s="162"/>
      <c r="E21" s="162"/>
      <c r="F21" s="162"/>
      <c r="G21" s="162"/>
      <c r="H21" s="162"/>
      <c r="I21" s="162"/>
      <c r="J21" s="162"/>
      <c r="K21" s="162"/>
    </row>
    <row r="22" spans="1:11" ht="22.8" x14ac:dyDescent="0.4">
      <c r="A22" s="162" t="s">
        <v>212</v>
      </c>
      <c r="B22" s="162"/>
      <c r="C22" s="162"/>
      <c r="D22" s="162"/>
      <c r="E22" s="162"/>
      <c r="F22" s="162"/>
      <c r="G22" s="162"/>
      <c r="H22" s="162"/>
      <c r="I22" s="162"/>
      <c r="J22" s="162"/>
      <c r="K22" s="162"/>
    </row>
    <row r="23" spans="1:11" ht="22.8" x14ac:dyDescent="0.4">
      <c r="A23" s="162" t="s">
        <v>708</v>
      </c>
      <c r="B23" s="162"/>
      <c r="C23" s="162"/>
      <c r="D23" s="162"/>
      <c r="E23" s="162"/>
      <c r="F23" s="162"/>
      <c r="G23" s="162"/>
      <c r="H23" s="162"/>
      <c r="I23" s="162"/>
      <c r="J23" s="162"/>
      <c r="K23" s="162"/>
    </row>
    <row r="24" spans="1:11" ht="22.8" x14ac:dyDescent="0.4">
      <c r="A24" s="34"/>
      <c r="B24" s="34"/>
      <c r="C24" s="34"/>
      <c r="D24" s="34"/>
      <c r="E24" s="34"/>
      <c r="F24" s="34"/>
      <c r="G24" s="34"/>
      <c r="H24" s="34"/>
      <c r="I24" s="34"/>
      <c r="J24" s="34"/>
      <c r="K24" s="34"/>
    </row>
    <row r="25" spans="1:11" ht="14.4" customHeight="1" x14ac:dyDescent="0.3">
      <c r="A25" s="64"/>
      <c r="B25" s="189" t="s">
        <v>243</v>
      </c>
      <c r="C25" s="182"/>
      <c r="D25" s="182"/>
      <c r="E25" s="182"/>
      <c r="F25" s="182"/>
      <c r="G25" s="182"/>
      <c r="H25" s="203"/>
      <c r="I25" s="202" t="s">
        <v>1110</v>
      </c>
      <c r="J25" s="202" t="s">
        <v>1111</v>
      </c>
      <c r="K25" s="202" t="s">
        <v>1112</v>
      </c>
    </row>
    <row r="26" spans="1:11" x14ac:dyDescent="0.3">
      <c r="A26" s="65"/>
      <c r="B26" s="189" t="s">
        <v>181</v>
      </c>
      <c r="C26" s="182"/>
      <c r="D26" s="182"/>
      <c r="E26" s="182"/>
      <c r="F26" s="182"/>
      <c r="G26" s="182"/>
      <c r="H26" s="204"/>
      <c r="I26" s="202"/>
      <c r="J26" s="202"/>
      <c r="K26" s="202"/>
    </row>
    <row r="27" spans="1:11" x14ac:dyDescent="0.3">
      <c r="A27" s="41" t="s">
        <v>333</v>
      </c>
      <c r="B27" s="111" t="s">
        <v>186</v>
      </c>
      <c r="C27" s="111" t="s">
        <v>187</v>
      </c>
      <c r="D27" s="111" t="s">
        <v>188</v>
      </c>
      <c r="E27" s="111" t="s">
        <v>189</v>
      </c>
      <c r="F27" s="111" t="s">
        <v>682</v>
      </c>
      <c r="G27" s="111" t="s">
        <v>709</v>
      </c>
      <c r="H27" s="204"/>
      <c r="I27" s="202"/>
      <c r="J27" s="202"/>
      <c r="K27" s="202"/>
    </row>
    <row r="28" spans="1:11" x14ac:dyDescent="0.3">
      <c r="A28" s="55" t="s">
        <v>214</v>
      </c>
      <c r="B28" s="89">
        <v>21214</v>
      </c>
      <c r="C28" s="89">
        <v>22955</v>
      </c>
      <c r="D28" s="89">
        <v>24651</v>
      </c>
      <c r="E28" s="89">
        <v>27040</v>
      </c>
      <c r="F28" s="89">
        <v>29233</v>
      </c>
      <c r="G28" s="89">
        <v>31283</v>
      </c>
      <c r="H28" s="204"/>
      <c r="I28" s="67">
        <f>G28/G$14</f>
        <v>0.2665490827603248</v>
      </c>
      <c r="J28" s="67">
        <f>(G28-F28)/F28</f>
        <v>7.0126227208976155E-2</v>
      </c>
      <c r="K28" s="67">
        <f>((G28/B28)^(1/5)-1)</f>
        <v>8.0779668096063073E-2</v>
      </c>
    </row>
    <row r="29" spans="1:11" x14ac:dyDescent="0.3">
      <c r="A29" s="55" t="s">
        <v>215</v>
      </c>
      <c r="B29" s="89">
        <v>3964</v>
      </c>
      <c r="C29" s="89">
        <v>4087</v>
      </c>
      <c r="D29" s="89">
        <v>4115</v>
      </c>
      <c r="E29" s="89">
        <v>4137</v>
      </c>
      <c r="F29" s="89">
        <v>4190</v>
      </c>
      <c r="G29" s="89">
        <v>4179</v>
      </c>
      <c r="H29" s="204"/>
      <c r="I29" s="67">
        <f t="shared" ref="I29:I38" si="2">G29/G$14</f>
        <v>3.5607474246568342E-2</v>
      </c>
      <c r="J29" s="67">
        <f t="shared" ref="J29:J39" si="3">(G29-F29)/F29</f>
        <v>-2.6252983293556086E-3</v>
      </c>
      <c r="K29" s="67">
        <f t="shared" ref="K29:K38" si="4">((G29/B29)^(1/5)-1)</f>
        <v>1.0619665986234761E-2</v>
      </c>
    </row>
    <row r="30" spans="1:11" x14ac:dyDescent="0.3">
      <c r="A30" s="55" t="s">
        <v>216</v>
      </c>
      <c r="B30" s="89">
        <v>1059</v>
      </c>
      <c r="C30" s="89">
        <v>1130</v>
      </c>
      <c r="D30" s="89">
        <v>1189</v>
      </c>
      <c r="E30" s="89">
        <v>1227</v>
      </c>
      <c r="F30" s="89">
        <v>1295</v>
      </c>
      <c r="G30" s="89">
        <v>1318</v>
      </c>
      <c r="H30" s="204"/>
      <c r="I30" s="67">
        <f t="shared" si="2"/>
        <v>1.1230115112940194E-2</v>
      </c>
      <c r="J30" s="67">
        <f t="shared" si="3"/>
        <v>1.7760617760617759E-2</v>
      </c>
      <c r="K30" s="67">
        <f t="shared" si="4"/>
        <v>4.472957695263946E-2</v>
      </c>
    </row>
    <row r="31" spans="1:11" x14ac:dyDescent="0.3">
      <c r="A31" s="55" t="s">
        <v>217</v>
      </c>
      <c r="B31" s="89">
        <v>39135</v>
      </c>
      <c r="C31" s="89">
        <v>39364</v>
      </c>
      <c r="D31" s="89">
        <v>39294</v>
      </c>
      <c r="E31" s="89">
        <v>39619</v>
      </c>
      <c r="F31" s="89">
        <v>40080</v>
      </c>
      <c r="G31" s="89">
        <v>40420</v>
      </c>
      <c r="H31" s="204"/>
      <c r="I31" s="67">
        <f t="shared" si="2"/>
        <v>0.34440155756073038</v>
      </c>
      <c r="J31" s="67">
        <f t="shared" si="3"/>
        <v>8.4830339321357289E-3</v>
      </c>
      <c r="K31" s="67">
        <f t="shared" si="4"/>
        <v>6.4824214760310639E-3</v>
      </c>
    </row>
    <row r="32" spans="1:11" x14ac:dyDescent="0.3">
      <c r="A32" s="55" t="s">
        <v>218</v>
      </c>
      <c r="B32" s="89">
        <v>9008</v>
      </c>
      <c r="C32" s="89">
        <v>9562</v>
      </c>
      <c r="D32" s="89">
        <v>10171</v>
      </c>
      <c r="E32" s="89">
        <v>10855</v>
      </c>
      <c r="F32" s="89">
        <v>11355</v>
      </c>
      <c r="G32" s="89">
        <v>11781</v>
      </c>
      <c r="H32" s="204"/>
      <c r="I32" s="67">
        <f t="shared" si="2"/>
        <v>0.10038086960967256</v>
      </c>
      <c r="J32" s="67">
        <f t="shared" si="3"/>
        <v>3.7516512549537646E-2</v>
      </c>
      <c r="K32" s="67">
        <f t="shared" si="4"/>
        <v>5.5141623890782476E-2</v>
      </c>
    </row>
    <row r="33" spans="1:11" x14ac:dyDescent="0.3">
      <c r="A33" s="55" t="s">
        <v>219</v>
      </c>
      <c r="B33" s="89">
        <v>4333</v>
      </c>
      <c r="C33" s="89">
        <v>4500</v>
      </c>
      <c r="D33" s="89">
        <v>4585</v>
      </c>
      <c r="E33" s="89">
        <v>4654</v>
      </c>
      <c r="F33" s="89">
        <v>4697</v>
      </c>
      <c r="G33" s="89">
        <v>4735</v>
      </c>
      <c r="H33" s="204"/>
      <c r="I33" s="67">
        <f t="shared" si="2"/>
        <v>4.0344912791936131E-2</v>
      </c>
      <c r="J33" s="67">
        <f t="shared" si="3"/>
        <v>8.0902703853523526E-3</v>
      </c>
      <c r="K33" s="67">
        <f t="shared" si="4"/>
        <v>1.790268247529947E-2</v>
      </c>
    </row>
    <row r="34" spans="1:11" x14ac:dyDescent="0.3">
      <c r="A34" s="55" t="s">
        <v>220</v>
      </c>
      <c r="B34" s="89">
        <v>3546</v>
      </c>
      <c r="C34" s="89">
        <v>3673</v>
      </c>
      <c r="D34" s="89">
        <v>3777</v>
      </c>
      <c r="E34" s="89">
        <v>3823</v>
      </c>
      <c r="F34" s="89">
        <v>3822</v>
      </c>
      <c r="G34" s="89">
        <v>3810</v>
      </c>
      <c r="H34" s="204"/>
      <c r="I34" s="67">
        <f>G34/G$14</f>
        <v>3.2463382837862015E-2</v>
      </c>
      <c r="J34" s="67">
        <f>(G34-F34)/F34</f>
        <v>-3.1397174254317113E-3</v>
      </c>
      <c r="K34" s="67">
        <f t="shared" si="4"/>
        <v>1.4465422385058213E-2</v>
      </c>
    </row>
    <row r="35" spans="1:11" x14ac:dyDescent="0.3">
      <c r="A35" s="55" t="s">
        <v>221</v>
      </c>
      <c r="B35" s="89">
        <v>3835</v>
      </c>
      <c r="C35" s="89">
        <v>3915</v>
      </c>
      <c r="D35" s="89">
        <v>3928</v>
      </c>
      <c r="E35" s="89">
        <v>3975</v>
      </c>
      <c r="F35" s="89">
        <v>4009</v>
      </c>
      <c r="G35" s="89">
        <v>4004</v>
      </c>
      <c r="H35" s="204"/>
      <c r="I35" s="67">
        <f t="shared" si="2"/>
        <v>3.411637398498675E-2</v>
      </c>
      <c r="J35" s="67">
        <f t="shared" si="3"/>
        <v>-1.2471938139186831E-3</v>
      </c>
      <c r="K35" s="67">
        <f t="shared" si="4"/>
        <v>8.6621868134268976E-3</v>
      </c>
    </row>
    <row r="36" spans="1:11" x14ac:dyDescent="0.3">
      <c r="A36" s="55" t="s">
        <v>686</v>
      </c>
      <c r="B36" s="89">
        <v>1819</v>
      </c>
      <c r="C36" s="89">
        <v>2194</v>
      </c>
      <c r="D36" s="89">
        <v>2649</v>
      </c>
      <c r="E36" s="89">
        <v>3516</v>
      </c>
      <c r="F36" s="89">
        <v>4475</v>
      </c>
      <c r="G36" s="89">
        <v>5499</v>
      </c>
      <c r="H36" s="204"/>
      <c r="I36" s="67">
        <f t="shared" si="2"/>
        <v>4.6854630505355183E-2</v>
      </c>
      <c r="J36" s="67">
        <f t="shared" si="3"/>
        <v>0.2288268156424581</v>
      </c>
      <c r="K36" s="67">
        <f t="shared" si="4"/>
        <v>0.24764262603817588</v>
      </c>
    </row>
    <row r="37" spans="1:11" x14ac:dyDescent="0.3">
      <c r="A37" s="55" t="s">
        <v>223</v>
      </c>
      <c r="B37" s="89">
        <v>3165</v>
      </c>
      <c r="C37" s="89">
        <v>3328</v>
      </c>
      <c r="D37" s="89">
        <v>3429</v>
      </c>
      <c r="E37" s="89">
        <v>3500</v>
      </c>
      <c r="F37" s="89">
        <v>3645</v>
      </c>
      <c r="G37" s="89">
        <v>3693</v>
      </c>
      <c r="H37" s="204"/>
      <c r="I37" s="67">
        <f t="shared" si="2"/>
        <v>3.1466475805833186E-2</v>
      </c>
      <c r="J37" s="67">
        <f t="shared" si="3"/>
        <v>1.3168724279835391E-2</v>
      </c>
      <c r="K37" s="67">
        <f t="shared" si="4"/>
        <v>3.1338234830998957E-2</v>
      </c>
    </row>
    <row r="38" spans="1:11" x14ac:dyDescent="0.3">
      <c r="A38" s="55" t="s">
        <v>224</v>
      </c>
      <c r="B38" s="89">
        <v>10871</v>
      </c>
      <c r="C38" s="89">
        <v>10194</v>
      </c>
      <c r="D38" s="89">
        <v>9465</v>
      </c>
      <c r="E38" s="89">
        <v>8777</v>
      </c>
      <c r="F38" s="89">
        <v>7627</v>
      </c>
      <c r="G38" s="89">
        <v>6641</v>
      </c>
      <c r="H38" s="204"/>
      <c r="I38" s="67">
        <f t="shared" si="2"/>
        <v>5.6585124783790464E-2</v>
      </c>
      <c r="J38" s="67">
        <f t="shared" si="3"/>
        <v>-0.12927756653992395</v>
      </c>
      <c r="K38" s="67">
        <f t="shared" si="4"/>
        <v>-9.3865226819726866E-2</v>
      </c>
    </row>
    <row r="39" spans="1:11" x14ac:dyDescent="0.3">
      <c r="A39" s="48" t="s">
        <v>210</v>
      </c>
      <c r="B39" s="90">
        <v>101949</v>
      </c>
      <c r="C39" s="90">
        <v>104902</v>
      </c>
      <c r="D39" s="90">
        <v>107253</v>
      </c>
      <c r="E39" s="90">
        <v>111123</v>
      </c>
      <c r="F39" s="90">
        <v>114428</v>
      </c>
      <c r="G39" s="90">
        <v>117363</v>
      </c>
      <c r="H39" s="205"/>
      <c r="I39" s="30"/>
      <c r="J39" s="68">
        <f t="shared" si="3"/>
        <v>2.5649316600831966E-2</v>
      </c>
      <c r="K39" s="68">
        <f>((G39/B39)^(1/5)-1)</f>
        <v>2.8560036754220475E-2</v>
      </c>
    </row>
    <row r="41" spans="1:11" x14ac:dyDescent="0.3">
      <c r="A41" t="s">
        <v>334</v>
      </c>
    </row>
    <row r="42" spans="1:11" x14ac:dyDescent="0.3">
      <c r="A42" t="s">
        <v>695</v>
      </c>
    </row>
    <row r="43" spans="1:11" x14ac:dyDescent="0.3">
      <c r="A43" t="s">
        <v>694</v>
      </c>
    </row>
  </sheetData>
  <sheetProtection algorithmName="SHA-512" hashValue="gepGhxzVVFtMJJbi914F+8wXsOOiUoBWqmdIBZS7JpON3r7hDHoSPQx3YAlMcYiHOxLt2C0m74P6r22qP6EpBQ==" saltValue="dApQPeWazkJyvWeAWRkr/w==" spinCount="100000" sheet="1" objects="1" scenarios="1"/>
  <mergeCells count="20">
    <mergeCell ref="A20:K20"/>
    <mergeCell ref="A21:K21"/>
    <mergeCell ref="A22:K22"/>
    <mergeCell ref="A23:K23"/>
    <mergeCell ref="B25:G25"/>
    <mergeCell ref="H25:H39"/>
    <mergeCell ref="I25:I27"/>
    <mergeCell ref="J25:J27"/>
    <mergeCell ref="K25:K27"/>
    <mergeCell ref="B26:G26"/>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78" fitToHeight="10" orientation="portrait" r:id="rId1"/>
  <headerFooter>
    <oddFooter>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26CC-4505-4902-8D69-70EC1E37E784}">
  <sheetPr>
    <pageSetUpPr fitToPage="1"/>
  </sheetPr>
  <dimension ref="A1:L51"/>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459</v>
      </c>
      <c r="B1" s="162"/>
      <c r="C1" s="162"/>
      <c r="D1" s="162"/>
      <c r="E1" s="162"/>
      <c r="F1" s="162"/>
      <c r="G1" s="162"/>
      <c r="H1" s="162"/>
      <c r="I1" s="162"/>
      <c r="J1" s="162"/>
      <c r="K1" s="162"/>
      <c r="L1" s="39"/>
    </row>
    <row r="2" spans="1:12" ht="22.95" customHeight="1" x14ac:dyDescent="0.4">
      <c r="A2" s="162" t="s">
        <v>455</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3046</v>
      </c>
      <c r="C9" s="94">
        <v>3312</v>
      </c>
      <c r="D9" s="94">
        <v>3599</v>
      </c>
      <c r="E9" s="94">
        <v>3850</v>
      </c>
      <c r="F9" s="94">
        <v>4133</v>
      </c>
      <c r="G9" s="94">
        <v>4407</v>
      </c>
      <c r="H9" s="201"/>
      <c r="I9" s="67">
        <f>G9/G$17</f>
        <v>3.7550164873086066E-2</v>
      </c>
      <c r="J9" s="67">
        <f>(G9-F9)/F9</f>
        <v>6.6295669005564967E-2</v>
      </c>
      <c r="K9" s="67">
        <f>((G9/B9)^(1/5)-1)</f>
        <v>7.6670044940724491E-2</v>
      </c>
    </row>
    <row r="10" spans="1:12" x14ac:dyDescent="0.3">
      <c r="A10" s="112" t="s">
        <v>718</v>
      </c>
      <c r="B10" s="89">
        <v>18443</v>
      </c>
      <c r="C10" s="89">
        <v>18915</v>
      </c>
      <c r="D10" s="89">
        <v>19487</v>
      </c>
      <c r="E10" s="89">
        <v>20263</v>
      </c>
      <c r="F10" s="89">
        <v>20690</v>
      </c>
      <c r="G10" s="89">
        <v>21229</v>
      </c>
      <c r="H10" s="201"/>
      <c r="I10" s="67">
        <f t="shared" ref="I10:I16" si="0">G10/G$17</f>
        <v>0.18088324258923169</v>
      </c>
      <c r="J10" s="67">
        <f t="shared" ref="J10:J16" si="1">(G10-F10)/F10</f>
        <v>2.6051232479458675E-2</v>
      </c>
      <c r="K10" s="67">
        <f t="shared" ref="K10:K16" si="2">((G10/B10)^(1/5)-1)</f>
        <v>2.8536229796372714E-2</v>
      </c>
    </row>
    <row r="11" spans="1:12" x14ac:dyDescent="0.3">
      <c r="A11" s="112" t="s">
        <v>717</v>
      </c>
      <c r="B11" s="94">
        <v>784</v>
      </c>
      <c r="C11" s="94">
        <v>818</v>
      </c>
      <c r="D11" s="94">
        <v>841</v>
      </c>
      <c r="E11" s="94">
        <v>892</v>
      </c>
      <c r="F11" s="94">
        <v>924</v>
      </c>
      <c r="G11" s="94">
        <v>945</v>
      </c>
      <c r="H11" s="201"/>
      <c r="I11" s="67">
        <f t="shared" si="0"/>
        <v>8.0519414125405798E-3</v>
      </c>
      <c r="J11" s="67">
        <f t="shared" si="1"/>
        <v>2.2727272727272728E-2</v>
      </c>
      <c r="K11" s="67">
        <f t="shared" si="2"/>
        <v>3.8061655590049703E-2</v>
      </c>
    </row>
    <row r="12" spans="1:12" x14ac:dyDescent="0.3">
      <c r="A12" s="112" t="s">
        <v>716</v>
      </c>
      <c r="B12" s="94">
        <v>376</v>
      </c>
      <c r="C12" s="94">
        <v>387</v>
      </c>
      <c r="D12" s="94">
        <v>404</v>
      </c>
      <c r="E12" s="94">
        <v>417</v>
      </c>
      <c r="F12" s="94">
        <v>491</v>
      </c>
      <c r="G12" s="94">
        <v>532</v>
      </c>
      <c r="H12" s="201"/>
      <c r="I12" s="67">
        <f t="shared" si="0"/>
        <v>4.5329447952080302E-3</v>
      </c>
      <c r="J12" s="67">
        <f t="shared" si="1"/>
        <v>8.3503054989816694E-2</v>
      </c>
      <c r="K12" s="67">
        <f t="shared" si="2"/>
        <v>7.1876519724941579E-2</v>
      </c>
    </row>
    <row r="13" spans="1:12" x14ac:dyDescent="0.3">
      <c r="A13" s="112" t="s">
        <v>265</v>
      </c>
      <c r="B13" s="89">
        <v>73189</v>
      </c>
      <c r="C13" s="89">
        <v>74895</v>
      </c>
      <c r="D13" s="89">
        <v>75792</v>
      </c>
      <c r="E13" s="89">
        <v>77743</v>
      </c>
      <c r="F13" s="89">
        <v>79334</v>
      </c>
      <c r="G13" s="89">
        <v>80490</v>
      </c>
      <c r="H13" s="201"/>
      <c r="I13" s="67">
        <f t="shared" si="0"/>
        <v>0.68582091459829764</v>
      </c>
      <c r="J13" s="67">
        <f t="shared" si="1"/>
        <v>1.4571306123477954E-2</v>
      </c>
      <c r="K13" s="67">
        <f t="shared" si="2"/>
        <v>1.9199548999159433E-2</v>
      </c>
    </row>
    <row r="14" spans="1:12" x14ac:dyDescent="0.3">
      <c r="A14" s="112" t="s">
        <v>715</v>
      </c>
      <c r="B14" s="94">
        <v>3203</v>
      </c>
      <c r="C14" s="94">
        <v>3372</v>
      </c>
      <c r="D14" s="94">
        <v>3568</v>
      </c>
      <c r="E14" s="94">
        <v>3866</v>
      </c>
      <c r="F14" s="94">
        <v>4143</v>
      </c>
      <c r="G14" s="94">
        <v>4351</v>
      </c>
      <c r="H14" s="201"/>
      <c r="I14" s="67">
        <f t="shared" si="0"/>
        <v>3.707301278937996E-2</v>
      </c>
      <c r="J14" s="67">
        <f t="shared" si="1"/>
        <v>5.0205165339126237E-2</v>
      </c>
      <c r="K14" s="67">
        <f t="shared" si="2"/>
        <v>6.3179095785495409E-2</v>
      </c>
    </row>
    <row r="15" spans="1:12" x14ac:dyDescent="0.3">
      <c r="A15" s="112" t="s">
        <v>266</v>
      </c>
      <c r="B15" s="94">
        <v>891</v>
      </c>
      <c r="C15" s="94">
        <v>955</v>
      </c>
      <c r="D15" s="94">
        <v>1048</v>
      </c>
      <c r="E15" s="94">
        <v>1143</v>
      </c>
      <c r="F15" s="94">
        <v>1207</v>
      </c>
      <c r="G15" s="94">
        <v>1334</v>
      </c>
      <c r="H15" s="201"/>
      <c r="I15" s="67">
        <f t="shared" si="0"/>
        <v>1.1366444279713369E-2</v>
      </c>
      <c r="J15" s="67">
        <f t="shared" si="1"/>
        <v>0.10521955260977631</v>
      </c>
      <c r="K15" s="67">
        <f t="shared" si="2"/>
        <v>8.4065753947502486E-2</v>
      </c>
    </row>
    <row r="16" spans="1:12" x14ac:dyDescent="0.3">
      <c r="A16" s="112" t="s">
        <v>714</v>
      </c>
      <c r="B16" s="94">
        <v>2017</v>
      </c>
      <c r="C16" s="94">
        <v>2248</v>
      </c>
      <c r="D16" s="94">
        <v>2514</v>
      </c>
      <c r="E16" s="94">
        <v>2949</v>
      </c>
      <c r="F16" s="94">
        <v>3506</v>
      </c>
      <c r="G16" s="94">
        <v>4075</v>
      </c>
      <c r="H16" s="201"/>
      <c r="I16" s="67">
        <f t="shared" si="0"/>
        <v>3.4721334662542708E-2</v>
      </c>
      <c r="J16" s="67">
        <f t="shared" si="1"/>
        <v>0.16229321163719337</v>
      </c>
      <c r="K16" s="67">
        <f t="shared" si="2"/>
        <v>0.15102390399108567</v>
      </c>
    </row>
    <row r="17" spans="1:12" x14ac:dyDescent="0.3">
      <c r="A17" s="113" t="s">
        <v>210</v>
      </c>
      <c r="B17" s="90">
        <v>101949</v>
      </c>
      <c r="C17" s="90">
        <v>104902</v>
      </c>
      <c r="D17" s="90">
        <v>107253</v>
      </c>
      <c r="E17" s="90">
        <v>111123</v>
      </c>
      <c r="F17" s="90">
        <v>114428</v>
      </c>
      <c r="G17" s="90">
        <v>117363</v>
      </c>
      <c r="H17" s="201"/>
      <c r="I17" s="30"/>
      <c r="J17" s="68">
        <f>(G17-F17)/F17</f>
        <v>2.5649316600831966E-2</v>
      </c>
      <c r="K17" s="68">
        <f>((G17/B17)^(1/5)-1)</f>
        <v>2.8560036754220475E-2</v>
      </c>
    </row>
    <row r="19" spans="1:12" x14ac:dyDescent="0.3">
      <c r="A19" t="s">
        <v>336</v>
      </c>
    </row>
    <row r="20" spans="1:12" x14ac:dyDescent="0.3">
      <c r="A20" t="s">
        <v>1447</v>
      </c>
    </row>
    <row r="22" spans="1:12" ht="22.95" customHeight="1" x14ac:dyDescent="0.4">
      <c r="A22" s="162" t="s">
        <v>460</v>
      </c>
      <c r="B22" s="162"/>
      <c r="C22" s="162"/>
      <c r="D22" s="162"/>
      <c r="E22" s="162"/>
      <c r="F22" s="162"/>
      <c r="G22" s="162"/>
      <c r="H22" s="162"/>
      <c r="I22" s="162"/>
      <c r="J22" s="162"/>
      <c r="K22" s="162"/>
      <c r="L22" s="39"/>
    </row>
    <row r="23" spans="1:12" ht="22.95" customHeight="1" x14ac:dyDescent="0.4">
      <c r="A23" s="162" t="s">
        <v>455</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13790</v>
      </c>
      <c r="C30" s="94">
        <v>14437</v>
      </c>
      <c r="D30" s="94">
        <v>15046</v>
      </c>
      <c r="E30" s="94">
        <v>15955</v>
      </c>
      <c r="F30" s="94">
        <v>16482</v>
      </c>
      <c r="G30" s="94">
        <v>17123</v>
      </c>
      <c r="H30" s="201"/>
      <c r="I30" s="67">
        <f>G30/G$17</f>
        <v>0.14589777016606598</v>
      </c>
      <c r="J30" s="67">
        <f>(G30-F30)/F30</f>
        <v>3.8890911297172676E-2</v>
      </c>
      <c r="K30" s="67">
        <f>((G30/B30)^(1/5)-1)</f>
        <v>4.4246715886090415E-2</v>
      </c>
    </row>
    <row r="31" spans="1:12" x14ac:dyDescent="0.3">
      <c r="A31" s="112" t="s">
        <v>722</v>
      </c>
      <c r="B31" s="89">
        <v>82903</v>
      </c>
      <c r="C31" s="89">
        <v>84741</v>
      </c>
      <c r="D31" s="89">
        <v>85925</v>
      </c>
      <c r="E31" s="89">
        <v>87776</v>
      </c>
      <c r="F31" s="89">
        <v>89135</v>
      </c>
      <c r="G31" s="89">
        <v>90206</v>
      </c>
      <c r="H31" s="201"/>
      <c r="I31" s="67">
        <f>G31/G$17</f>
        <v>0.76860680112130741</v>
      </c>
      <c r="J31" s="67">
        <f>(G31-F31)/F31</f>
        <v>1.2015482133841925E-2</v>
      </c>
      <c r="K31" s="67">
        <f>((G31/B31)^(1/5)-1)</f>
        <v>1.7028295104446478E-2</v>
      </c>
    </row>
    <row r="32" spans="1:12" x14ac:dyDescent="0.3">
      <c r="A32" s="112" t="s">
        <v>714</v>
      </c>
      <c r="B32" s="94">
        <v>5256</v>
      </c>
      <c r="C32" s="94">
        <v>5724</v>
      </c>
      <c r="D32" s="94">
        <v>6282</v>
      </c>
      <c r="E32" s="94">
        <v>7392</v>
      </c>
      <c r="F32" s="94">
        <v>8811</v>
      </c>
      <c r="G32" s="94">
        <v>10034</v>
      </c>
      <c r="H32" s="201"/>
      <c r="I32" s="67">
        <f>G32/G$17</f>
        <v>8.5495428712626637E-2</v>
      </c>
      <c r="J32" s="67">
        <f>(G32-F32)/F32</f>
        <v>0.13880376801725117</v>
      </c>
      <c r="K32" s="67">
        <f>((G32/B32)^(1/5)-1)</f>
        <v>0.13805630197603125</v>
      </c>
    </row>
    <row r="33" spans="1:11" x14ac:dyDescent="0.3">
      <c r="A33" s="113" t="s">
        <v>210</v>
      </c>
      <c r="B33" s="90">
        <v>101949</v>
      </c>
      <c r="C33" s="90">
        <v>104902</v>
      </c>
      <c r="D33" s="90">
        <v>107253</v>
      </c>
      <c r="E33" s="90">
        <v>111123</v>
      </c>
      <c r="F33" s="90">
        <v>114428</v>
      </c>
      <c r="G33" s="90">
        <v>117363</v>
      </c>
      <c r="H33" s="201"/>
      <c r="I33" s="30"/>
      <c r="J33" s="68">
        <f>(G33-F33)/F33</f>
        <v>2.5649316600831966E-2</v>
      </c>
      <c r="K33" s="68">
        <f>((G33/B33)^(1/5)-1)</f>
        <v>2.8560036754220475E-2</v>
      </c>
    </row>
    <row r="35" spans="1:11" x14ac:dyDescent="0.3">
      <c r="A35" t="s">
        <v>336</v>
      </c>
    </row>
    <row r="36" spans="1:11" x14ac:dyDescent="0.3">
      <c r="A36" t="s">
        <v>1447</v>
      </c>
    </row>
    <row r="38" spans="1:11" ht="22.8" x14ac:dyDescent="0.4">
      <c r="A38" s="162" t="s">
        <v>461</v>
      </c>
      <c r="B38" s="162"/>
      <c r="C38" s="162"/>
      <c r="D38" s="162"/>
      <c r="E38" s="162"/>
      <c r="F38" s="162"/>
      <c r="G38" s="162"/>
      <c r="H38" s="162"/>
      <c r="I38" s="162"/>
      <c r="J38" s="162"/>
      <c r="K38" s="162"/>
    </row>
    <row r="39" spans="1:11" ht="22.8" x14ac:dyDescent="0.4">
      <c r="A39" s="162" t="s">
        <v>455</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v>0</v>
      </c>
      <c r="C46" s="89">
        <v>0</v>
      </c>
      <c r="D46" s="89">
        <v>0</v>
      </c>
      <c r="E46" s="89">
        <v>0</v>
      </c>
      <c r="F46" s="89">
        <v>0</v>
      </c>
      <c r="G46" s="94">
        <v>0</v>
      </c>
      <c r="H46" s="29"/>
      <c r="I46" s="67"/>
      <c r="J46" s="67"/>
      <c r="K46" s="67"/>
    </row>
    <row r="47" spans="1:11" x14ac:dyDescent="0.3">
      <c r="A47" s="55" t="s">
        <v>246</v>
      </c>
      <c r="B47" s="89">
        <v>101949</v>
      </c>
      <c r="C47" s="89">
        <v>104902</v>
      </c>
      <c r="D47" s="89">
        <v>107253</v>
      </c>
      <c r="E47" s="89">
        <v>111123</v>
      </c>
      <c r="F47" s="89">
        <v>114428</v>
      </c>
      <c r="G47" s="89">
        <v>117363</v>
      </c>
      <c r="H47" s="29"/>
      <c r="I47" s="67">
        <f>G47/G$17</f>
        <v>1</v>
      </c>
      <c r="J47" s="67">
        <f>(G47-F47)/F47</f>
        <v>2.5649316600831966E-2</v>
      </c>
      <c r="K47" s="67">
        <f>((G47/B47)^(1/5)-1)</f>
        <v>2.8560036754220475E-2</v>
      </c>
    </row>
    <row r="48" spans="1:11" x14ac:dyDescent="0.3">
      <c r="A48" s="48" t="s">
        <v>210</v>
      </c>
      <c r="B48" s="90">
        <v>101949</v>
      </c>
      <c r="C48" s="90">
        <v>104902</v>
      </c>
      <c r="D48" s="90">
        <v>107253</v>
      </c>
      <c r="E48" s="90">
        <v>111123</v>
      </c>
      <c r="F48" s="90">
        <v>114428</v>
      </c>
      <c r="G48" s="90">
        <v>117363</v>
      </c>
      <c r="H48" s="29"/>
      <c r="I48" s="30"/>
      <c r="J48" s="68">
        <f>(G48-F48)/F48</f>
        <v>2.5649316600831966E-2</v>
      </c>
      <c r="K48" s="68">
        <f>((G48/B48)^(1/5)-1)</f>
        <v>2.8560036754220475E-2</v>
      </c>
    </row>
    <row r="50" spans="1:1" x14ac:dyDescent="0.3">
      <c r="A50" t="s">
        <v>326</v>
      </c>
    </row>
    <row r="51" spans="1:1" x14ac:dyDescent="0.3">
      <c r="A51" t="s">
        <v>1447</v>
      </c>
    </row>
  </sheetData>
  <sheetProtection algorithmName="SHA-512" hashValue="ifoVtto2JmVxRdZmHEZYRvJyyOH1vk9e4MAXJ1c/Cd5oMwlM60vYxB7GZX+kIuaK+cTCeWrBs1ZriiFK0ZUt3Q==" saltValue="gocqVJmDX6c68+WTdjU70A=="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915BA-10E9-4C58-AAF2-E1CFE741C1DF}">
  <sheetPr>
    <pageSetUpPr fitToPage="1"/>
  </sheetPr>
  <dimension ref="A1:L22"/>
  <sheetViews>
    <sheetView workbookViewId="0">
      <selection activeCell="A2" sqref="A2"/>
    </sheetView>
  </sheetViews>
  <sheetFormatPr defaultRowHeight="14.4" x14ac:dyDescent="0.3"/>
  <cols>
    <col min="1" max="1" width="25.109375" customWidth="1"/>
    <col min="2" max="2" width="9.109375" style="122" bestFit="1" customWidth="1"/>
    <col min="3" max="3" width="11.21875" bestFit="1" customWidth="1"/>
    <col min="4" max="4" width="8.6640625" style="122" customWidth="1"/>
    <col min="5" max="5" width="9.33203125" bestFit="1" customWidth="1"/>
    <col min="6" max="6" width="9.6640625" bestFit="1" customWidth="1"/>
    <col min="7" max="7" width="8.777343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463</v>
      </c>
      <c r="B1" s="162"/>
      <c r="C1" s="162"/>
      <c r="D1" s="162"/>
      <c r="E1" s="162"/>
      <c r="F1" s="162"/>
      <c r="G1" s="162"/>
      <c r="H1" s="162"/>
      <c r="I1" s="162"/>
      <c r="J1" s="162"/>
      <c r="K1" s="162"/>
      <c r="L1" s="162"/>
    </row>
    <row r="2" spans="1:12" ht="22.95" customHeight="1" x14ac:dyDescent="0.4">
      <c r="A2" s="162" t="s">
        <v>462</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69" t="s">
        <v>244</v>
      </c>
      <c r="D6" s="75" t="s">
        <v>181</v>
      </c>
      <c r="E6" s="69" t="s">
        <v>201</v>
      </c>
      <c r="F6" s="69" t="s">
        <v>342</v>
      </c>
      <c r="G6" s="69" t="s">
        <v>343</v>
      </c>
      <c r="H6" s="69" t="s">
        <v>183</v>
      </c>
      <c r="I6" s="69" t="s">
        <v>184</v>
      </c>
      <c r="J6" s="69" t="s">
        <v>344</v>
      </c>
      <c r="K6" s="69" t="s">
        <v>345</v>
      </c>
      <c r="L6" s="69" t="s">
        <v>346</v>
      </c>
    </row>
    <row r="7" spans="1:12" x14ac:dyDescent="0.3">
      <c r="A7" s="210" t="s">
        <v>297</v>
      </c>
      <c r="B7" s="206" t="s">
        <v>406</v>
      </c>
      <c r="C7" s="206" t="s">
        <v>246</v>
      </c>
      <c r="D7" s="117" t="s">
        <v>186</v>
      </c>
      <c r="E7" s="102">
        <v>441</v>
      </c>
      <c r="F7" s="102">
        <v>394.66666666666669</v>
      </c>
      <c r="G7" s="102">
        <v>80660</v>
      </c>
      <c r="H7" s="101">
        <v>1713547.9000000004</v>
      </c>
      <c r="I7" s="101">
        <v>3885.5961451247176</v>
      </c>
      <c r="J7" s="101">
        <v>4341.7598817567577</v>
      </c>
      <c r="K7" s="102">
        <v>182.90249433106575</v>
      </c>
      <c r="L7" s="118">
        <v>21.244085048351106</v>
      </c>
    </row>
    <row r="8" spans="1:12" x14ac:dyDescent="0.3">
      <c r="A8" s="191"/>
      <c r="B8" s="215"/>
      <c r="C8" s="215"/>
      <c r="D8" s="117" t="s">
        <v>187</v>
      </c>
      <c r="E8" s="102">
        <v>426</v>
      </c>
      <c r="F8" s="102">
        <v>339.08333333333331</v>
      </c>
      <c r="G8" s="102">
        <v>37058</v>
      </c>
      <c r="H8" s="101">
        <v>842305.61000000022</v>
      </c>
      <c r="I8" s="101">
        <v>1977.2432159624418</v>
      </c>
      <c r="J8" s="101">
        <v>2484.0666797739009</v>
      </c>
      <c r="K8" s="102">
        <v>86.990610328638496</v>
      </c>
      <c r="L8" s="118">
        <v>22.729386637163373</v>
      </c>
    </row>
    <row r="9" spans="1:12" x14ac:dyDescent="0.3">
      <c r="A9" s="191"/>
      <c r="B9" s="215"/>
      <c r="C9" s="215"/>
      <c r="D9" s="117" t="s">
        <v>188</v>
      </c>
      <c r="E9" s="102">
        <v>378</v>
      </c>
      <c r="F9" s="102">
        <v>197.25</v>
      </c>
      <c r="G9" s="102">
        <v>20595</v>
      </c>
      <c r="H9" s="101">
        <v>468124.35000000003</v>
      </c>
      <c r="I9" s="101">
        <v>1238.4242063492065</v>
      </c>
      <c r="J9" s="101">
        <v>2373.2539923954373</v>
      </c>
      <c r="K9" s="102">
        <v>54.484126984126981</v>
      </c>
      <c r="L9" s="118">
        <v>22.73</v>
      </c>
    </row>
    <row r="10" spans="1:12" x14ac:dyDescent="0.3">
      <c r="A10" s="191"/>
      <c r="B10" s="206" t="s">
        <v>347</v>
      </c>
      <c r="C10" s="206" t="s">
        <v>246</v>
      </c>
      <c r="D10" s="117" t="s">
        <v>186</v>
      </c>
      <c r="E10" s="102">
        <v>407</v>
      </c>
      <c r="F10" s="102">
        <v>95.25</v>
      </c>
      <c r="G10" s="102">
        <v>1143</v>
      </c>
      <c r="H10" s="101">
        <v>315037.79999999941</v>
      </c>
      <c r="I10" s="101">
        <v>774.04864864864714</v>
      </c>
      <c r="J10" s="101">
        <v>3307.4834645669234</v>
      </c>
      <c r="K10" s="102">
        <v>2.8083538083538082</v>
      </c>
      <c r="L10" s="118">
        <v>275.6236220472436</v>
      </c>
    </row>
    <row r="11" spans="1:12" x14ac:dyDescent="0.3">
      <c r="A11" s="191"/>
      <c r="B11" s="215"/>
      <c r="C11" s="215"/>
      <c r="D11" s="117" t="s">
        <v>187</v>
      </c>
      <c r="E11" s="102">
        <v>427</v>
      </c>
      <c r="F11" s="102">
        <v>365.41666666666669</v>
      </c>
      <c r="G11" s="102">
        <v>4388</v>
      </c>
      <c r="H11" s="101">
        <v>1208076.7699999996</v>
      </c>
      <c r="I11" s="101">
        <v>2829.2196018735353</v>
      </c>
      <c r="J11" s="101">
        <v>3306.0253683010251</v>
      </c>
      <c r="K11" s="102">
        <v>10.276346604215457</v>
      </c>
      <c r="L11" s="118">
        <v>275.31375797629892</v>
      </c>
    </row>
    <row r="12" spans="1:12" x14ac:dyDescent="0.3">
      <c r="A12" s="191"/>
      <c r="B12" s="215"/>
      <c r="C12" s="215"/>
      <c r="D12" s="117" t="s">
        <v>188</v>
      </c>
      <c r="E12" s="102">
        <v>379</v>
      </c>
      <c r="F12" s="102">
        <v>205</v>
      </c>
      <c r="G12" s="102">
        <v>2464</v>
      </c>
      <c r="H12" s="101">
        <v>675399.21999999869</v>
      </c>
      <c r="I12" s="101">
        <v>1782.0559894459068</v>
      </c>
      <c r="J12" s="101">
        <v>3294.6303414634081</v>
      </c>
      <c r="K12" s="102">
        <v>6.5013192612137205</v>
      </c>
      <c r="L12" s="118">
        <v>274.10682629870075</v>
      </c>
    </row>
    <row r="13" spans="1:12" x14ac:dyDescent="0.3">
      <c r="A13" s="191" t="s">
        <v>298</v>
      </c>
      <c r="B13" s="215" t="s">
        <v>370</v>
      </c>
      <c r="C13" s="215" t="s">
        <v>246</v>
      </c>
      <c r="D13" s="117" t="s">
        <v>188</v>
      </c>
      <c r="E13" s="102">
        <v>105775</v>
      </c>
      <c r="F13" s="102">
        <v>90883.166666666672</v>
      </c>
      <c r="G13" s="102">
        <v>1090598</v>
      </c>
      <c r="H13" s="101">
        <v>466704998.06999993</v>
      </c>
      <c r="I13" s="101">
        <v>4412.2429503190733</v>
      </c>
      <c r="J13" s="101">
        <v>5135.2193721609601</v>
      </c>
      <c r="K13" s="102">
        <v>10.310545970219806</v>
      </c>
      <c r="L13" s="118">
        <v>427.93494768008003</v>
      </c>
    </row>
    <row r="14" spans="1:12" x14ac:dyDescent="0.3">
      <c r="A14" s="191"/>
      <c r="B14" s="215"/>
      <c r="C14" s="215"/>
      <c r="D14" s="117" t="s">
        <v>189</v>
      </c>
      <c r="E14" s="102">
        <v>109763</v>
      </c>
      <c r="F14" s="102">
        <v>97658.583333333328</v>
      </c>
      <c r="G14" s="102">
        <v>1171903</v>
      </c>
      <c r="H14" s="101">
        <v>508173978.67000008</v>
      </c>
      <c r="I14" s="101">
        <v>4629.7384243324259</v>
      </c>
      <c r="J14" s="101">
        <v>5203.5772107759785</v>
      </c>
      <c r="K14" s="102">
        <v>10.676667000719732</v>
      </c>
      <c r="L14" s="118">
        <v>433.63143423133153</v>
      </c>
    </row>
    <row r="15" spans="1:12" x14ac:dyDescent="0.3">
      <c r="A15" s="191"/>
      <c r="B15" s="215"/>
      <c r="C15" s="215"/>
      <c r="D15" s="117" t="s">
        <v>682</v>
      </c>
      <c r="E15" s="102">
        <v>112720</v>
      </c>
      <c r="F15" s="102">
        <v>103257.58333333333</v>
      </c>
      <c r="G15" s="102">
        <v>1239099</v>
      </c>
      <c r="H15" s="101">
        <v>431176643.36999995</v>
      </c>
      <c r="I15" s="101">
        <v>3825.2008815649392</v>
      </c>
      <c r="J15" s="101">
        <v>4175.7382794645418</v>
      </c>
      <c r="K15" s="102">
        <v>10.992716465578425</v>
      </c>
      <c r="L15" s="118">
        <v>347.97594330235108</v>
      </c>
    </row>
    <row r="16" spans="1:12" x14ac:dyDescent="0.3">
      <c r="A16" s="191"/>
      <c r="B16" s="215"/>
      <c r="C16" s="215"/>
      <c r="D16" s="117" t="s">
        <v>709</v>
      </c>
      <c r="E16" s="102">
        <v>115650</v>
      </c>
      <c r="F16" s="102">
        <v>105250.16666666667</v>
      </c>
      <c r="G16" s="102">
        <v>1263015</v>
      </c>
      <c r="H16" s="101">
        <v>448260338.89006174</v>
      </c>
      <c r="I16" s="101">
        <v>3876.0081183749394</v>
      </c>
      <c r="J16" s="101">
        <v>4258.9988508971019</v>
      </c>
      <c r="K16" s="102">
        <v>10.921011673151751</v>
      </c>
      <c r="L16" s="118">
        <v>354.91291781179302</v>
      </c>
    </row>
    <row r="17" spans="1:12" x14ac:dyDescent="0.3">
      <c r="A17" s="210" t="s">
        <v>299</v>
      </c>
      <c r="B17" s="206" t="s">
        <v>370</v>
      </c>
      <c r="C17" s="206" t="s">
        <v>246</v>
      </c>
      <c r="D17" s="117" t="s">
        <v>186</v>
      </c>
      <c r="E17" s="102">
        <v>98696</v>
      </c>
      <c r="F17" s="102">
        <v>77538.666666666672</v>
      </c>
      <c r="G17" s="102">
        <v>930593</v>
      </c>
      <c r="H17" s="101">
        <f>246213828.02999+795</f>
        <v>246214623.02998999</v>
      </c>
      <c r="I17" s="101">
        <v>2494.668760942594</v>
      </c>
      <c r="J17" s="101">
        <v>3175.3683499414087</v>
      </c>
      <c r="K17" s="102">
        <v>9.4288826294885304</v>
      </c>
      <c r="L17" s="118">
        <v>264.57734802431378</v>
      </c>
    </row>
    <row r="18" spans="1:12" x14ac:dyDescent="0.3">
      <c r="A18" s="191"/>
      <c r="B18" s="215"/>
      <c r="C18" s="215"/>
      <c r="D18" s="117" t="s">
        <v>187</v>
      </c>
      <c r="E18" s="102">
        <v>101392</v>
      </c>
      <c r="F18" s="102">
        <v>79853.583333333328</v>
      </c>
      <c r="G18" s="102">
        <v>958293</v>
      </c>
      <c r="H18" s="101">
        <v>254184811.07015815</v>
      </c>
      <c r="I18" s="101">
        <v>2506.9513479382808</v>
      </c>
      <c r="J18" s="101">
        <v>3183.1359403010483</v>
      </c>
      <c r="K18" s="102">
        <v>9.4513669717531954</v>
      </c>
      <c r="L18" s="118">
        <v>265.24748805444489</v>
      </c>
    </row>
    <row r="19" spans="1:12" x14ac:dyDescent="0.3">
      <c r="A19" s="210" t="s">
        <v>300</v>
      </c>
      <c r="B19" s="206" t="s">
        <v>370</v>
      </c>
      <c r="C19" s="206" t="s">
        <v>246</v>
      </c>
      <c r="D19" s="117" t="s">
        <v>186</v>
      </c>
      <c r="E19" s="102">
        <v>2935</v>
      </c>
      <c r="F19" s="102">
        <v>542.5</v>
      </c>
      <c r="G19" s="102">
        <v>6510</v>
      </c>
      <c r="H19" s="101">
        <v>1610217.4300000067</v>
      </c>
      <c r="I19" s="101">
        <v>548.62604088586261</v>
      </c>
      <c r="J19" s="101">
        <v>2968.1427281106112</v>
      </c>
      <c r="K19" s="102">
        <v>2.2180579216354346</v>
      </c>
      <c r="L19" s="118">
        <v>247.34522734255094</v>
      </c>
    </row>
    <row r="20" spans="1:12" x14ac:dyDescent="0.3">
      <c r="A20" s="191"/>
      <c r="B20" s="215"/>
      <c r="C20" s="215"/>
      <c r="D20" s="117" t="s">
        <v>187</v>
      </c>
      <c r="E20" s="102">
        <v>2819</v>
      </c>
      <c r="F20" s="102">
        <v>609.41666666666663</v>
      </c>
      <c r="G20" s="102">
        <v>7313</v>
      </c>
      <c r="H20" s="101">
        <v>1804410.4900000026</v>
      </c>
      <c r="I20" s="101">
        <v>640.08885775097644</v>
      </c>
      <c r="J20" s="101">
        <v>2960.8814275946988</v>
      </c>
      <c r="K20" s="102">
        <v>2.5941823341610499</v>
      </c>
      <c r="L20" s="118">
        <v>246.74011896622488</v>
      </c>
    </row>
    <row r="22" spans="1:12" x14ac:dyDescent="0.3">
      <c r="A22" t="s">
        <v>348</v>
      </c>
    </row>
  </sheetData>
  <sheetProtection algorithmName="SHA-512" hashValue="K7j1h4O4Ve1AqdF6rgRNzaSD2+heEwgdu2KA7fEcLXS2ymjnkQI2nsbhgV5r1UjePmshlaU2UMtrFbiBBic2dw==" saltValue="5ZB3JKMgon9A+/VVcdMVuw==" spinCount="100000" sheet="1" objects="1" scenarios="1"/>
  <mergeCells count="18">
    <mergeCell ref="A13:A16"/>
    <mergeCell ref="B13:B16"/>
    <mergeCell ref="C13:C16"/>
    <mergeCell ref="A1:L1"/>
    <mergeCell ref="A2:L2"/>
    <mergeCell ref="A3:L3"/>
    <mergeCell ref="A4:L4"/>
    <mergeCell ref="A7:A12"/>
    <mergeCell ref="B7:B9"/>
    <mergeCell ref="C7:C9"/>
    <mergeCell ref="B10:B12"/>
    <mergeCell ref="C10:C12"/>
    <mergeCell ref="A17:A18"/>
    <mergeCell ref="B17:B18"/>
    <mergeCell ref="C17:C18"/>
    <mergeCell ref="A19:A20"/>
    <mergeCell ref="B19:B20"/>
    <mergeCell ref="C19:C20"/>
  </mergeCells>
  <printOptions horizontalCentered="1"/>
  <pageMargins left="0.25" right="0.25" top="0.75" bottom="0.75" header="0.3" footer="0.3"/>
  <pageSetup orientation="landscape" r:id="rId1"/>
  <headerFooter>
    <oddFooter>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393E-6C69-4B70-901F-E87D88AA8531}">
  <sheetPr>
    <pageSetUpPr fitToPage="1"/>
  </sheetPr>
  <dimension ref="A1:ASQ17"/>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187" ht="22.8" x14ac:dyDescent="0.4">
      <c r="A1" s="162" t="s">
        <v>471</v>
      </c>
      <c r="B1" s="162"/>
      <c r="C1" s="162"/>
      <c r="D1" s="162"/>
      <c r="E1" s="162"/>
      <c r="F1" s="162"/>
      <c r="G1" s="162"/>
      <c r="H1" s="162"/>
      <c r="I1" s="162"/>
      <c r="J1" s="162"/>
      <c r="K1" s="162"/>
      <c r="L1"/>
    </row>
    <row r="2" spans="1:1187" ht="22.8" x14ac:dyDescent="0.4">
      <c r="A2" s="162" t="s">
        <v>462</v>
      </c>
      <c r="B2" s="162"/>
      <c r="C2" s="162"/>
      <c r="D2" s="162"/>
      <c r="E2" s="162"/>
      <c r="F2" s="162"/>
      <c r="G2" s="162"/>
      <c r="H2" s="162"/>
      <c r="I2" s="162"/>
      <c r="J2" s="162"/>
      <c r="K2" s="162"/>
      <c r="L2"/>
    </row>
    <row r="3" spans="1:1187" ht="22.8" x14ac:dyDescent="0.4">
      <c r="A3" s="162" t="s">
        <v>350</v>
      </c>
      <c r="B3" s="162"/>
      <c r="C3" s="162"/>
      <c r="D3" s="162"/>
      <c r="E3" s="162"/>
      <c r="F3" s="162"/>
      <c r="G3" s="162"/>
      <c r="H3" s="162"/>
      <c r="I3" s="162"/>
      <c r="J3" s="162"/>
      <c r="K3" s="162"/>
      <c r="L3"/>
    </row>
    <row r="4" spans="1:1187" ht="22.8" x14ac:dyDescent="0.4">
      <c r="A4" s="162" t="s">
        <v>713</v>
      </c>
      <c r="B4" s="162"/>
      <c r="C4" s="162"/>
      <c r="D4" s="162"/>
      <c r="E4" s="162"/>
      <c r="F4" s="162"/>
      <c r="G4" s="162"/>
      <c r="H4" s="162"/>
      <c r="I4" s="162"/>
      <c r="J4" s="162"/>
      <c r="K4" s="162"/>
      <c r="L4"/>
    </row>
    <row r="5" spans="1:1187" ht="22.8" x14ac:dyDescent="0.4">
      <c r="A5" s="129"/>
      <c r="B5" s="129"/>
      <c r="C5" s="129"/>
      <c r="D5" s="129"/>
      <c r="E5" s="129"/>
      <c r="F5" s="129"/>
      <c r="G5" s="129"/>
      <c r="H5" s="129"/>
      <c r="I5" s="129"/>
      <c r="J5" s="129"/>
      <c r="K5" s="129"/>
      <c r="L5"/>
    </row>
    <row r="6" spans="1:1187" s="86" customFormat="1" ht="48.6" x14ac:dyDescent="0.3">
      <c r="A6" s="124" t="s">
        <v>286</v>
      </c>
      <c r="B6" s="125" t="s">
        <v>244</v>
      </c>
      <c r="C6" s="124" t="s">
        <v>351</v>
      </c>
      <c r="D6" s="125" t="s">
        <v>201</v>
      </c>
      <c r="E6" s="125" t="s">
        <v>1116</v>
      </c>
      <c r="F6" s="125" t="s">
        <v>1117</v>
      </c>
      <c r="G6" s="125" t="s">
        <v>719</v>
      </c>
      <c r="H6" s="125" t="s">
        <v>352</v>
      </c>
      <c r="I6" s="125" t="s">
        <v>1118</v>
      </c>
      <c r="J6" s="125" t="s">
        <v>184</v>
      </c>
      <c r="K6" s="125" t="s">
        <v>353</v>
      </c>
      <c r="L6" s="128"/>
    </row>
    <row r="7" spans="1:1187" x14ac:dyDescent="0.3">
      <c r="A7" s="210" t="s">
        <v>298</v>
      </c>
      <c r="B7" s="206" t="s">
        <v>246</v>
      </c>
      <c r="C7" s="116" t="s">
        <v>464</v>
      </c>
      <c r="D7" s="102">
        <v>31387</v>
      </c>
      <c r="E7" s="102">
        <v>317117</v>
      </c>
      <c r="F7" s="102">
        <v>317117</v>
      </c>
      <c r="G7" s="101">
        <v>87758908.950001314</v>
      </c>
      <c r="H7" s="102">
        <v>10.103450473125816</v>
      </c>
      <c r="I7" s="102">
        <v>10.103450473125816</v>
      </c>
      <c r="J7" s="101">
        <v>2796.0273027049834</v>
      </c>
      <c r="K7" s="101">
        <v>276.73984349625317</v>
      </c>
    </row>
    <row r="8" spans="1:1187" s="127" customFormat="1" x14ac:dyDescent="0.3">
      <c r="A8" s="211"/>
      <c r="B8" s="194"/>
      <c r="C8" s="116" t="s">
        <v>465</v>
      </c>
      <c r="D8" s="102">
        <v>57942</v>
      </c>
      <c r="E8" s="102">
        <v>594904</v>
      </c>
      <c r="F8" s="102">
        <v>594904</v>
      </c>
      <c r="G8" s="101">
        <v>202745555.2700496</v>
      </c>
      <c r="H8" s="102">
        <v>10.26723274999137</v>
      </c>
      <c r="I8" s="102">
        <v>10.26723274999137</v>
      </c>
      <c r="J8" s="101">
        <v>3499.1121340314385</v>
      </c>
      <c r="K8" s="101">
        <v>340.80381922133586</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row>
    <row r="9" spans="1:1187" x14ac:dyDescent="0.3">
      <c r="A9" s="211"/>
      <c r="B9" s="194"/>
      <c r="C9" s="116" t="s">
        <v>466</v>
      </c>
      <c r="D9" s="102">
        <v>23895</v>
      </c>
      <c r="E9" s="102">
        <v>237100</v>
      </c>
      <c r="F9" s="102">
        <v>237100</v>
      </c>
      <c r="G9" s="101">
        <v>97235175.560004413</v>
      </c>
      <c r="H9" s="102">
        <v>9.9225779451768155</v>
      </c>
      <c r="I9" s="102">
        <v>9.9225779451768155</v>
      </c>
      <c r="J9" s="101">
        <v>4069.268698891166</v>
      </c>
      <c r="K9" s="101">
        <v>410.10196355969805</v>
      </c>
    </row>
    <row r="10" spans="1:1187" x14ac:dyDescent="0.3">
      <c r="A10" s="211"/>
      <c r="B10" s="194"/>
      <c r="C10" s="116" t="s">
        <v>467</v>
      </c>
      <c r="D10" s="102">
        <v>10777</v>
      </c>
      <c r="E10" s="102">
        <v>103708</v>
      </c>
      <c r="F10" s="102">
        <v>103708</v>
      </c>
      <c r="G10" s="101">
        <v>54754578.779996522</v>
      </c>
      <c r="H10" s="102">
        <v>9.623086202097058</v>
      </c>
      <c r="I10" s="102">
        <v>9.623086202097058</v>
      </c>
      <c r="J10" s="101">
        <v>5080.6883900896837</v>
      </c>
      <c r="K10" s="101">
        <v>527.96870810348787</v>
      </c>
    </row>
    <row r="11" spans="1:1187" x14ac:dyDescent="0.3">
      <c r="A11" s="211"/>
      <c r="B11" s="194"/>
      <c r="C11" s="116" t="s">
        <v>468</v>
      </c>
      <c r="D11" s="102">
        <v>2786</v>
      </c>
      <c r="E11" s="102">
        <v>4742</v>
      </c>
      <c r="F11" s="102">
        <v>4742</v>
      </c>
      <c r="G11" s="101">
        <v>1189854.5500000042</v>
      </c>
      <c r="H11" s="102">
        <v>1.7020818377602298</v>
      </c>
      <c r="I11" s="102">
        <v>1.7020818377602298</v>
      </c>
      <c r="J11" s="101">
        <v>427.08347092606039</v>
      </c>
      <c r="K11" s="101">
        <v>250.91829396879044</v>
      </c>
    </row>
    <row r="12" spans="1:1187" x14ac:dyDescent="0.3">
      <c r="A12" s="211"/>
      <c r="B12" s="194"/>
      <c r="C12" s="116" t="s">
        <v>469</v>
      </c>
      <c r="D12" s="102">
        <v>5419</v>
      </c>
      <c r="E12" s="102">
        <v>5419</v>
      </c>
      <c r="F12" s="102">
        <v>5419</v>
      </c>
      <c r="G12" s="101">
        <v>4557562.0799999908</v>
      </c>
      <c r="H12" s="102">
        <v>1</v>
      </c>
      <c r="I12" s="102">
        <v>1</v>
      </c>
      <c r="J12" s="101">
        <v>841.03378483114795</v>
      </c>
      <c r="K12" s="101">
        <v>841.03378483114795</v>
      </c>
    </row>
    <row r="13" spans="1:1187" x14ac:dyDescent="0.3">
      <c r="A13" s="211"/>
      <c r="B13" s="194"/>
      <c r="C13" s="116" t="s">
        <v>470</v>
      </c>
      <c r="D13" s="102">
        <v>25</v>
      </c>
      <c r="E13" s="102">
        <v>25</v>
      </c>
      <c r="F13" s="102">
        <v>25</v>
      </c>
      <c r="G13" s="101">
        <v>18703.699999999997</v>
      </c>
      <c r="H13" s="102">
        <v>1</v>
      </c>
      <c r="I13" s="102">
        <v>1</v>
      </c>
      <c r="J13" s="101">
        <v>748.14799999999991</v>
      </c>
      <c r="K13" s="101">
        <v>748.14799999999991</v>
      </c>
    </row>
    <row r="14" spans="1:1187" x14ac:dyDescent="0.3">
      <c r="A14" s="211"/>
      <c r="B14" s="194"/>
      <c r="C14" s="158" t="s">
        <v>605</v>
      </c>
      <c r="D14" s="99">
        <v>115650</v>
      </c>
      <c r="E14" s="99">
        <v>1263015</v>
      </c>
      <c r="F14" s="99">
        <v>1263015</v>
      </c>
      <c r="G14" s="98">
        <v>448260338.89005631</v>
      </c>
      <c r="H14" s="99">
        <v>10.921011673151751</v>
      </c>
      <c r="I14" s="99">
        <v>10.921011673151751</v>
      </c>
      <c r="J14" s="98">
        <v>3876.0081183748925</v>
      </c>
      <c r="K14" s="98">
        <v>354.9129178117887</v>
      </c>
    </row>
    <row r="15" spans="1:1187" x14ac:dyDescent="0.3">
      <c r="A15" s="211"/>
      <c r="B15" s="185" t="s">
        <v>605</v>
      </c>
      <c r="C15" s="182"/>
      <c r="D15" s="99">
        <v>115650</v>
      </c>
      <c r="E15" s="99">
        <v>1263015</v>
      </c>
      <c r="F15" s="99">
        <v>1263015</v>
      </c>
      <c r="G15" s="98">
        <v>448260338.89005947</v>
      </c>
      <c r="H15" s="99">
        <v>10.921011673151751</v>
      </c>
      <c r="I15" s="99">
        <v>10.921011673151751</v>
      </c>
      <c r="J15" s="98">
        <v>3876.0081183749198</v>
      </c>
      <c r="K15" s="98">
        <v>354.9129178117912</v>
      </c>
    </row>
    <row r="17" spans="1:1" x14ac:dyDescent="0.3">
      <c r="A17" t="s">
        <v>358</v>
      </c>
    </row>
  </sheetData>
  <sheetProtection algorithmName="SHA-512" hashValue="Q1ykatBwtZTT5GizW4CsKg+QoOxoAVtx34G5QL+VSLdaWsR0mKph4b0ryq+oGLI1BAKt3dZXxDGIWI3DCAZPgQ==" saltValue="BfCHPqwKZCneurMYnIu58w==" spinCount="100000" sheet="1" objects="1" scenarios="1"/>
  <mergeCells count="7">
    <mergeCell ref="A7:A15"/>
    <mergeCell ref="B7:B14"/>
    <mergeCell ref="B15:C15"/>
    <mergeCell ref="A1:K1"/>
    <mergeCell ref="A2:K2"/>
    <mergeCell ref="A3:K3"/>
    <mergeCell ref="A4:K4"/>
  </mergeCells>
  <printOptions horizontalCentered="1"/>
  <pageMargins left="0.25" right="0.25" top="0.75" bottom="0.75" header="0.3" footer="0.3"/>
  <pageSetup scale="85" orientation="landscape" r:id="rId1"/>
  <headerFooter>
    <oddFooter>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ABA5-4C9D-4E9B-A1EA-6751A19B4180}">
  <sheetPr>
    <pageSetUpPr fitToPage="1"/>
  </sheetPr>
  <dimension ref="A1:L16"/>
  <sheetViews>
    <sheetView workbookViewId="0">
      <selection activeCell="A2" sqref="A2"/>
    </sheetView>
  </sheetViews>
  <sheetFormatPr defaultRowHeight="14.4" x14ac:dyDescent="0.3"/>
  <cols>
    <col min="1" max="1" width="22.6640625" bestFit="1" customWidth="1"/>
    <col min="2" max="2" width="15.5546875" bestFit="1" customWidth="1"/>
    <col min="3" max="3" width="16.33203125" bestFit="1" customWidth="1"/>
    <col min="4" max="4" width="10" bestFit="1" customWidth="1"/>
    <col min="5" max="5" width="13.88671875" bestFit="1" customWidth="1"/>
    <col min="6" max="6" width="18.33203125" bestFit="1" customWidth="1"/>
    <col min="7" max="7" width="13.33203125" bestFit="1" customWidth="1"/>
  </cols>
  <sheetData>
    <row r="1" spans="1:12" ht="22.8" x14ac:dyDescent="0.4">
      <c r="A1" s="162" t="s">
        <v>1128</v>
      </c>
      <c r="B1" s="162"/>
      <c r="C1" s="162"/>
      <c r="D1" s="162"/>
      <c r="E1" s="162"/>
      <c r="F1" s="162"/>
      <c r="G1" s="162"/>
      <c r="H1" s="39"/>
      <c r="I1" s="39"/>
      <c r="J1" s="39"/>
      <c r="K1" s="39"/>
      <c r="L1" s="39"/>
    </row>
    <row r="2" spans="1:12" ht="22.95" customHeight="1" x14ac:dyDescent="0.4">
      <c r="A2" s="162" t="s">
        <v>462</v>
      </c>
      <c r="B2" s="162"/>
      <c r="C2" s="162"/>
      <c r="D2" s="162"/>
      <c r="E2" s="162"/>
      <c r="F2" s="162"/>
      <c r="G2" s="162"/>
      <c r="H2" s="39"/>
      <c r="I2" s="39"/>
      <c r="J2" s="39"/>
      <c r="K2" s="39"/>
      <c r="L2" s="39"/>
    </row>
    <row r="3" spans="1:12" ht="22.95" customHeight="1" x14ac:dyDescent="0.4">
      <c r="A3" s="162" t="s">
        <v>249</v>
      </c>
      <c r="B3" s="162"/>
      <c r="C3" s="162"/>
      <c r="D3" s="162"/>
      <c r="E3" s="162"/>
      <c r="F3" s="162"/>
      <c r="G3" s="162"/>
      <c r="H3" s="39"/>
      <c r="I3" s="39"/>
      <c r="J3" s="39"/>
      <c r="K3" s="39"/>
      <c r="L3" s="39"/>
    </row>
    <row r="4" spans="1:12" ht="22.95" customHeight="1" x14ac:dyDescent="0.4">
      <c r="A4" s="162" t="s">
        <v>713</v>
      </c>
      <c r="B4" s="162"/>
      <c r="C4" s="162"/>
      <c r="D4" s="162"/>
      <c r="E4" s="162"/>
      <c r="F4" s="162"/>
      <c r="G4" s="162"/>
      <c r="H4" s="39"/>
      <c r="I4" s="39"/>
      <c r="J4" s="39"/>
      <c r="K4" s="39"/>
      <c r="L4" s="39"/>
    </row>
    <row r="6" spans="1:12" x14ac:dyDescent="0.3">
      <c r="A6" s="41" t="s">
        <v>271</v>
      </c>
      <c r="B6" s="41" t="s">
        <v>250</v>
      </c>
      <c r="C6" s="41" t="s">
        <v>251</v>
      </c>
      <c r="D6" s="40" t="s">
        <v>252</v>
      </c>
      <c r="E6" s="47" t="s">
        <v>201</v>
      </c>
      <c r="F6" s="47" t="s">
        <v>183</v>
      </c>
      <c r="G6" s="47" t="s">
        <v>184</v>
      </c>
    </row>
    <row r="7" spans="1:12" ht="14.4" customHeight="1" x14ac:dyDescent="0.3">
      <c r="A7" s="209" t="s">
        <v>276</v>
      </c>
      <c r="B7" s="181" t="s">
        <v>253</v>
      </c>
      <c r="C7" s="72" t="s">
        <v>253</v>
      </c>
      <c r="D7" s="72">
        <v>1</v>
      </c>
      <c r="E7" s="43">
        <v>27645</v>
      </c>
      <c r="F7" s="44">
        <v>103584844.59999986</v>
      </c>
      <c r="G7" s="44">
        <v>3746.9648978115342</v>
      </c>
    </row>
    <row r="8" spans="1:12" x14ac:dyDescent="0.3">
      <c r="A8" s="182"/>
      <c r="B8" s="182"/>
      <c r="C8" s="72" t="s">
        <v>254</v>
      </c>
      <c r="D8" s="72">
        <v>3</v>
      </c>
      <c r="E8" s="43">
        <v>50798</v>
      </c>
      <c r="F8" s="44">
        <v>192147576.03002161</v>
      </c>
      <c r="G8" s="44">
        <v>3782.5815195484392</v>
      </c>
    </row>
    <row r="9" spans="1:12" x14ac:dyDescent="0.3">
      <c r="A9" s="182"/>
      <c r="B9" s="182"/>
      <c r="C9" s="72" t="s">
        <v>255</v>
      </c>
      <c r="D9" s="72">
        <v>5</v>
      </c>
      <c r="E9" s="43">
        <v>11408</v>
      </c>
      <c r="F9" s="44">
        <v>43386718.239999309</v>
      </c>
      <c r="G9" s="44">
        <v>3803.1835764375269</v>
      </c>
    </row>
    <row r="10" spans="1:12" x14ac:dyDescent="0.3">
      <c r="A10" s="182"/>
      <c r="B10" s="181" t="s">
        <v>255</v>
      </c>
      <c r="C10" s="72" t="s">
        <v>253</v>
      </c>
      <c r="D10" s="72">
        <v>2</v>
      </c>
      <c r="E10" s="43">
        <v>959</v>
      </c>
      <c r="F10" s="44">
        <v>3828461.6600000025</v>
      </c>
      <c r="G10" s="44">
        <v>3992.1393743482822</v>
      </c>
    </row>
    <row r="11" spans="1:12" x14ac:dyDescent="0.3">
      <c r="A11" s="182"/>
      <c r="B11" s="182"/>
      <c r="C11" s="72" t="s">
        <v>254</v>
      </c>
      <c r="D11" s="72">
        <v>4</v>
      </c>
      <c r="E11" s="43">
        <v>17243</v>
      </c>
      <c r="F11" s="44">
        <v>74817288.249998331</v>
      </c>
      <c r="G11" s="44">
        <v>4338.9948529837229</v>
      </c>
    </row>
    <row r="12" spans="1:12" x14ac:dyDescent="0.3">
      <c r="A12" s="182"/>
      <c r="B12" s="182"/>
      <c r="C12" s="72" t="s">
        <v>255</v>
      </c>
      <c r="D12" s="72">
        <v>6</v>
      </c>
      <c r="E12" s="43">
        <v>6009</v>
      </c>
      <c r="F12" s="44">
        <v>26618328.200000014</v>
      </c>
      <c r="G12" s="44">
        <v>4429.7434182060269</v>
      </c>
    </row>
    <row r="13" spans="1:12" x14ac:dyDescent="0.3">
      <c r="A13" s="182"/>
      <c r="B13" s="42" t="s">
        <v>256</v>
      </c>
      <c r="C13" s="72" t="s">
        <v>256</v>
      </c>
      <c r="D13" s="72" t="s">
        <v>256</v>
      </c>
      <c r="E13" s="43">
        <v>1588</v>
      </c>
      <c r="F13" s="44">
        <v>3877121.9099999992</v>
      </c>
      <c r="G13" s="44">
        <v>2441.5125377833747</v>
      </c>
    </row>
    <row r="14" spans="1:12" x14ac:dyDescent="0.3">
      <c r="A14" s="209" t="s">
        <v>210</v>
      </c>
      <c r="B14" s="209"/>
      <c r="C14" s="209"/>
      <c r="D14" s="209"/>
      <c r="E14" s="45">
        <v>115650</v>
      </c>
      <c r="F14" s="46">
        <v>448260338.8900637</v>
      </c>
      <c r="G14" s="46">
        <v>3876.0081183749562</v>
      </c>
    </row>
    <row r="16" spans="1:12" x14ac:dyDescent="0.3">
      <c r="A16" t="s">
        <v>360</v>
      </c>
    </row>
  </sheetData>
  <sheetProtection algorithmName="SHA-512" hashValue="uYRFS5YLo3xH9GCBLnmLGnNslcrMUChSdRV1xaeD2Ky4djt3iaOn5HX4u8aoyfX5mUlUk+i3XL3Ki6DZ64drOA==" saltValue="F8eZoVxyOiDCmbtJ8SlaqQ==" spinCount="100000" sheet="1" objects="1" scenarios="1"/>
  <mergeCells count="8">
    <mergeCell ref="A14:D14"/>
    <mergeCell ref="A1:G1"/>
    <mergeCell ref="A2:G2"/>
    <mergeCell ref="A3:G3"/>
    <mergeCell ref="A4:G4"/>
    <mergeCell ref="A7:A13"/>
    <mergeCell ref="B7:B9"/>
    <mergeCell ref="B10:B12"/>
  </mergeCells>
  <printOptions horizontalCentered="1"/>
  <pageMargins left="0.25" right="0.25" top="0.75" bottom="0.75" header="0.3" footer="0.3"/>
  <pageSetup fitToHeight="10" orientation="landscape" r:id="rId1"/>
  <headerFooter>
    <oddFooter>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70C0-2968-4F70-9D75-65684BD83A68}">
  <sheetPr>
    <pageSetUpPr fitToPage="1"/>
  </sheetPr>
  <dimension ref="A1:L30"/>
  <sheetViews>
    <sheetView workbookViewId="0">
      <selection activeCell="A2" sqref="A2"/>
    </sheetView>
  </sheetViews>
  <sheetFormatPr defaultRowHeight="14.4" x14ac:dyDescent="0.3"/>
  <cols>
    <col min="1" max="1" width="16.5546875" customWidth="1"/>
    <col min="8" max="8" width="1.88671875" customWidth="1"/>
    <col min="9" max="11" width="8.88671875" customWidth="1"/>
  </cols>
  <sheetData>
    <row r="1" spans="1:12" ht="22.95" customHeight="1" x14ac:dyDescent="0.4">
      <c r="A1" s="162" t="s">
        <v>472</v>
      </c>
      <c r="B1" s="162"/>
      <c r="C1" s="162"/>
      <c r="D1" s="162"/>
      <c r="E1" s="162"/>
      <c r="F1" s="162"/>
      <c r="G1" s="162"/>
      <c r="H1" s="162"/>
      <c r="I1" s="162"/>
      <c r="J1" s="162"/>
      <c r="K1" s="162"/>
      <c r="L1" s="39"/>
    </row>
    <row r="2" spans="1:12" ht="22.95" customHeight="1" x14ac:dyDescent="0.4">
      <c r="A2" s="162" t="s">
        <v>473</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325</v>
      </c>
      <c r="B8" s="111" t="s">
        <v>186</v>
      </c>
      <c r="C8" s="111" t="s">
        <v>187</v>
      </c>
      <c r="D8" s="111" t="s">
        <v>188</v>
      </c>
      <c r="E8" s="111" t="s">
        <v>189</v>
      </c>
      <c r="F8" s="111" t="s">
        <v>682</v>
      </c>
      <c r="G8" s="111" t="s">
        <v>709</v>
      </c>
      <c r="H8" s="201"/>
      <c r="I8" s="202"/>
      <c r="J8" s="202"/>
      <c r="K8" s="202"/>
    </row>
    <row r="9" spans="1:12" x14ac:dyDescent="0.3">
      <c r="A9" s="55" t="s">
        <v>206</v>
      </c>
      <c r="B9" s="89">
        <v>10504</v>
      </c>
      <c r="C9" s="89">
        <v>11480</v>
      </c>
      <c r="D9" s="89">
        <v>12204</v>
      </c>
      <c r="E9" s="89">
        <v>12631</v>
      </c>
      <c r="F9" s="89">
        <v>11247</v>
      </c>
      <c r="G9" s="89">
        <v>12715</v>
      </c>
      <c r="H9" s="201"/>
      <c r="I9" s="67">
        <f>G9/G$13</f>
        <v>0.62322321341044995</v>
      </c>
      <c r="J9" s="67">
        <f>(G9-F9)/F9</f>
        <v>0.13052369520761092</v>
      </c>
      <c r="K9" s="67">
        <f>((G9/B9)^(1/5)-1)</f>
        <v>3.8944456812350259E-2</v>
      </c>
    </row>
    <row r="10" spans="1:12" x14ac:dyDescent="0.3">
      <c r="A10" s="55" t="s">
        <v>207</v>
      </c>
      <c r="B10" s="89">
        <v>7065</v>
      </c>
      <c r="C10" s="89">
        <v>7407</v>
      </c>
      <c r="D10" s="89">
        <v>7765</v>
      </c>
      <c r="E10" s="89">
        <v>7713</v>
      </c>
      <c r="F10" s="89">
        <v>5762</v>
      </c>
      <c r="G10" s="89">
        <v>6829</v>
      </c>
      <c r="H10" s="201"/>
      <c r="I10" s="67">
        <f>G10/G$13</f>
        <v>0.33472208606999315</v>
      </c>
      <c r="J10" s="67">
        <f>(G10-F10)/F10</f>
        <v>0.18517875737591113</v>
      </c>
      <c r="K10" s="67">
        <f>((G10/B10)^(1/5)-1)</f>
        <v>-6.7719197368327766E-3</v>
      </c>
    </row>
    <row r="11" spans="1:12" x14ac:dyDescent="0.3">
      <c r="A11" s="55" t="s">
        <v>208</v>
      </c>
      <c r="B11" s="89">
        <v>1688</v>
      </c>
      <c r="C11" s="89">
        <v>1738</v>
      </c>
      <c r="D11" s="89">
        <v>1742</v>
      </c>
      <c r="E11" s="89">
        <v>1710</v>
      </c>
      <c r="F11" s="89">
        <v>1046</v>
      </c>
      <c r="G11" s="89">
        <v>1236</v>
      </c>
      <c r="H11" s="201"/>
      <c r="I11" s="67">
        <f>G11/G$13</f>
        <v>6.0582295853347713E-2</v>
      </c>
      <c r="J11" s="67">
        <f>(G11-F11)/F11</f>
        <v>0.18164435946462715</v>
      </c>
      <c r="K11" s="67">
        <f>((G11/B11)^(1/5)-1)</f>
        <v>-6.0429861169450594E-2</v>
      </c>
    </row>
    <row r="12" spans="1:12" x14ac:dyDescent="0.3">
      <c r="A12" s="55" t="s">
        <v>209</v>
      </c>
      <c r="B12" s="89">
        <v>218</v>
      </c>
      <c r="C12" s="89">
        <v>215</v>
      </c>
      <c r="D12" s="89">
        <v>221</v>
      </c>
      <c r="E12" s="89">
        <v>225</v>
      </c>
      <c r="F12" s="89">
        <v>189</v>
      </c>
      <c r="G12" s="89">
        <v>176</v>
      </c>
      <c r="H12" s="201"/>
      <c r="I12" s="67">
        <f>G12/G$13</f>
        <v>8.6266052347809038E-3</v>
      </c>
      <c r="J12" s="67">
        <f>(G12-F12)/F12</f>
        <v>-6.8783068783068779E-2</v>
      </c>
      <c r="K12" s="67">
        <f>((G12/B12)^(1/5)-1)</f>
        <v>-4.1899129302159999E-2</v>
      </c>
    </row>
    <row r="13" spans="1:12" x14ac:dyDescent="0.3">
      <c r="A13" s="48" t="s">
        <v>210</v>
      </c>
      <c r="B13" s="90">
        <v>18968</v>
      </c>
      <c r="C13" s="90">
        <v>20330</v>
      </c>
      <c r="D13" s="90">
        <v>21374</v>
      </c>
      <c r="E13" s="90">
        <v>21798</v>
      </c>
      <c r="F13" s="90">
        <v>17855</v>
      </c>
      <c r="G13" s="90">
        <v>20402</v>
      </c>
      <c r="H13" s="201"/>
      <c r="I13" s="30"/>
      <c r="J13" s="68">
        <f>(G13-F13)/F13</f>
        <v>0.1426491178941473</v>
      </c>
      <c r="K13" s="68">
        <f>((G13/B13)^(1/5)-1)</f>
        <v>1.4682663995086997E-2</v>
      </c>
    </row>
    <row r="15" spans="1:12" x14ac:dyDescent="0.3">
      <c r="A15" t="s">
        <v>326</v>
      </c>
    </row>
    <row r="18" spans="1:11" ht="22.8" x14ac:dyDescent="0.4">
      <c r="A18" s="162" t="s">
        <v>474</v>
      </c>
      <c r="B18" s="162"/>
      <c r="C18" s="162"/>
      <c r="D18" s="162"/>
      <c r="E18" s="162"/>
      <c r="F18" s="162"/>
      <c r="G18" s="162"/>
      <c r="H18" s="162"/>
      <c r="I18" s="162"/>
      <c r="J18" s="162"/>
      <c r="K18" s="162"/>
    </row>
    <row r="19" spans="1:11" ht="22.8" x14ac:dyDescent="0.4">
      <c r="A19" s="162" t="s">
        <v>473</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4.4" customHeight="1" x14ac:dyDescent="0.3">
      <c r="A23" s="64"/>
      <c r="B23" s="189" t="s">
        <v>243</v>
      </c>
      <c r="C23" s="182"/>
      <c r="D23" s="182"/>
      <c r="E23" s="182"/>
      <c r="F23" s="182"/>
      <c r="G23" s="182"/>
      <c r="H23" s="201"/>
      <c r="I23" s="202" t="s">
        <v>1110</v>
      </c>
      <c r="J23" s="202" t="s">
        <v>1111</v>
      </c>
      <c r="K23" s="202" t="s">
        <v>1112</v>
      </c>
    </row>
    <row r="24" spans="1:11" x14ac:dyDescent="0.3">
      <c r="A24" s="65"/>
      <c r="B24" s="189" t="s">
        <v>181</v>
      </c>
      <c r="C24" s="182"/>
      <c r="D24" s="182"/>
      <c r="E24" s="182"/>
      <c r="F24" s="182"/>
      <c r="G24" s="182"/>
      <c r="H24" s="201"/>
      <c r="I24" s="202"/>
      <c r="J24" s="202"/>
      <c r="K24" s="202"/>
    </row>
    <row r="25" spans="1:11" x14ac:dyDescent="0.3">
      <c r="A25" s="41" t="s">
        <v>194</v>
      </c>
      <c r="B25" s="111" t="s">
        <v>186</v>
      </c>
      <c r="C25" s="111" t="s">
        <v>187</v>
      </c>
      <c r="D25" s="111" t="s">
        <v>188</v>
      </c>
      <c r="E25" s="111" t="s">
        <v>189</v>
      </c>
      <c r="F25" s="111" t="s">
        <v>682</v>
      </c>
      <c r="G25" s="111" t="s">
        <v>709</v>
      </c>
      <c r="H25" s="201"/>
      <c r="I25" s="202"/>
      <c r="J25" s="202"/>
      <c r="K25" s="202"/>
    </row>
    <row r="26" spans="1:11" x14ac:dyDescent="0.3">
      <c r="A26" s="55" t="s">
        <v>198</v>
      </c>
      <c r="B26" s="89">
        <v>6633</v>
      </c>
      <c r="C26" s="89">
        <v>7017</v>
      </c>
      <c r="D26" s="89">
        <v>7313</v>
      </c>
      <c r="E26" s="89">
        <v>7341</v>
      </c>
      <c r="F26" s="89">
        <v>5984</v>
      </c>
      <c r="G26" s="89">
        <v>6805</v>
      </c>
      <c r="H26" s="201"/>
      <c r="I26" s="67">
        <f>G26/G$13</f>
        <v>0.33354573081070482</v>
      </c>
      <c r="J26" s="67">
        <f>(G26-F26)/F26</f>
        <v>0.13719919786096257</v>
      </c>
      <c r="K26" s="67">
        <f>((G26/B26)^(1/5)-1)</f>
        <v>5.1332191677133654E-3</v>
      </c>
    </row>
    <row r="27" spans="1:11" x14ac:dyDescent="0.3">
      <c r="A27" s="55" t="s">
        <v>199</v>
      </c>
      <c r="B27" s="89">
        <v>12335</v>
      </c>
      <c r="C27" s="89">
        <v>13313</v>
      </c>
      <c r="D27" s="89">
        <v>14061</v>
      </c>
      <c r="E27" s="89">
        <v>14457</v>
      </c>
      <c r="F27" s="89">
        <v>11871</v>
      </c>
      <c r="G27" s="89">
        <v>13597</v>
      </c>
      <c r="H27" s="201"/>
      <c r="I27" s="67">
        <f>G27/G$13</f>
        <v>0.66645426918929518</v>
      </c>
      <c r="J27" s="67">
        <f>(G27-F27)/F27</f>
        <v>0.14539634403167381</v>
      </c>
      <c r="K27" s="67">
        <f>((G27/B27)^(1/5)-1)</f>
        <v>1.967269244317027E-2</v>
      </c>
    </row>
    <row r="28" spans="1:11" x14ac:dyDescent="0.3">
      <c r="A28" s="48" t="s">
        <v>210</v>
      </c>
      <c r="B28" s="90">
        <v>18968</v>
      </c>
      <c r="C28" s="90">
        <v>20330</v>
      </c>
      <c r="D28" s="90">
        <v>21374</v>
      </c>
      <c r="E28" s="90">
        <v>21798</v>
      </c>
      <c r="F28" s="90">
        <v>17855</v>
      </c>
      <c r="G28" s="90">
        <v>20402</v>
      </c>
      <c r="H28" s="201"/>
      <c r="I28" s="30"/>
      <c r="J28" s="68">
        <f>(G28-F28)/F28</f>
        <v>0.1426491178941473</v>
      </c>
      <c r="K28" s="68">
        <f>((G28/B28)^(1/5)-1)</f>
        <v>1.4682663995086997E-2</v>
      </c>
    </row>
    <row r="30" spans="1:11" x14ac:dyDescent="0.3">
      <c r="A30" t="s">
        <v>328</v>
      </c>
    </row>
  </sheetData>
  <sheetProtection algorithmName="SHA-512" hashValue="FXsVDG/Z+9vLdVlJvE2ej9P6g2+VBYXkE+Ox0lZ+WdYuMQyi/i8vCNZZEGQW9tWLRv/YSX05BQZTrvrQxMPkVw==" saltValue="pKJ+vE5XbwAb9h49lzpc2g=="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921C7-EDC4-4117-91C9-B82D47C9C5B7}">
  <sheetPr>
    <pageSetUpPr fitToPage="1"/>
  </sheetPr>
  <dimension ref="A1:L40"/>
  <sheetViews>
    <sheetView workbookViewId="0">
      <selection activeCell="A2" sqref="A2"/>
    </sheetView>
  </sheetViews>
  <sheetFormatPr defaultRowHeight="14.4" x14ac:dyDescent="0.3"/>
  <cols>
    <col min="1" max="1" width="42.33203125" bestFit="1" customWidth="1"/>
    <col min="8" max="8" width="1.88671875" customWidth="1"/>
  </cols>
  <sheetData>
    <row r="1" spans="1:12" ht="22.95" customHeight="1" x14ac:dyDescent="0.4">
      <c r="A1" s="162" t="s">
        <v>475</v>
      </c>
      <c r="B1" s="162"/>
      <c r="C1" s="162"/>
      <c r="D1" s="162"/>
      <c r="E1" s="162"/>
      <c r="F1" s="162"/>
      <c r="G1" s="162"/>
      <c r="H1" s="162"/>
      <c r="I1" s="162"/>
      <c r="J1" s="162"/>
      <c r="K1" s="162"/>
      <c r="L1" s="39"/>
    </row>
    <row r="2" spans="1:12" ht="22.95" customHeight="1" x14ac:dyDescent="0.4">
      <c r="A2" s="162" t="s">
        <v>473</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23.25" customHeight="1" x14ac:dyDescent="0.3">
      <c r="A7" s="65"/>
      <c r="B7" s="189" t="s">
        <v>181</v>
      </c>
      <c r="C7" s="182"/>
      <c r="D7" s="182"/>
      <c r="E7" s="182"/>
      <c r="F7" s="182"/>
      <c r="G7" s="182"/>
      <c r="H7" s="201"/>
      <c r="I7" s="202"/>
      <c r="J7" s="202"/>
      <c r="K7" s="202"/>
    </row>
    <row r="8" spans="1:12" x14ac:dyDescent="0.3">
      <c r="A8" s="41" t="s">
        <v>228</v>
      </c>
      <c r="B8" s="111" t="s">
        <v>186</v>
      </c>
      <c r="C8" s="111" t="s">
        <v>187</v>
      </c>
      <c r="D8" s="111" t="s">
        <v>188</v>
      </c>
      <c r="E8" s="111" t="s">
        <v>189</v>
      </c>
      <c r="F8" s="111" t="s">
        <v>682</v>
      </c>
      <c r="G8" s="111" t="s">
        <v>709</v>
      </c>
      <c r="H8" s="201"/>
      <c r="I8" s="202"/>
      <c r="J8" s="202"/>
      <c r="K8" s="202"/>
    </row>
    <row r="9" spans="1:12" x14ac:dyDescent="0.3">
      <c r="A9" s="55" t="s">
        <v>229</v>
      </c>
      <c r="B9" s="89">
        <v>3419</v>
      </c>
      <c r="C9" s="89">
        <v>3630</v>
      </c>
      <c r="D9" s="89">
        <v>3726</v>
      </c>
      <c r="E9" s="89">
        <v>3660</v>
      </c>
      <c r="F9" s="89">
        <v>2894</v>
      </c>
      <c r="G9" s="89">
        <v>3156</v>
      </c>
      <c r="H9" s="201"/>
      <c r="I9" s="67">
        <f>G9/G$14</f>
        <v>0.15469071659641212</v>
      </c>
      <c r="J9" s="67">
        <f t="shared" ref="J9:J14" si="0">(G9-F9)/F9</f>
        <v>9.0532135452660673E-2</v>
      </c>
      <c r="K9" s="67">
        <f t="shared" ref="K9:K14" si="1">((G9/B9)^(1/5)-1)</f>
        <v>-1.5881085866475741E-2</v>
      </c>
    </row>
    <row r="10" spans="1:12" x14ac:dyDescent="0.3">
      <c r="A10" s="55" t="s">
        <v>230</v>
      </c>
      <c r="B10" s="89">
        <v>2972</v>
      </c>
      <c r="C10" s="89">
        <v>2973</v>
      </c>
      <c r="D10" s="89">
        <v>2956</v>
      </c>
      <c r="E10" s="89">
        <v>2893</v>
      </c>
      <c r="F10" s="89">
        <v>2250</v>
      </c>
      <c r="G10" s="89">
        <v>2438</v>
      </c>
      <c r="H10" s="201"/>
      <c r="I10" s="67">
        <f>G10/G$14</f>
        <v>0.11949808842270365</v>
      </c>
      <c r="J10" s="67">
        <f t="shared" si="0"/>
        <v>8.355555555555555E-2</v>
      </c>
      <c r="K10" s="67">
        <f t="shared" si="1"/>
        <v>-3.8837143933031726E-2</v>
      </c>
    </row>
    <row r="11" spans="1:12" x14ac:dyDescent="0.3">
      <c r="A11" s="55" t="s">
        <v>231</v>
      </c>
      <c r="B11" s="89">
        <v>3831</v>
      </c>
      <c r="C11" s="89">
        <v>4128</v>
      </c>
      <c r="D11" s="89">
        <v>4320</v>
      </c>
      <c r="E11" s="89">
        <v>4392</v>
      </c>
      <c r="F11" s="89">
        <v>3737</v>
      </c>
      <c r="G11" s="89">
        <v>4309</v>
      </c>
      <c r="H11" s="201"/>
      <c r="I11" s="67">
        <f>G11/G$14</f>
        <v>0.21120478384472111</v>
      </c>
      <c r="J11" s="67">
        <f t="shared" si="0"/>
        <v>0.15306395504415307</v>
      </c>
      <c r="K11" s="67">
        <f t="shared" si="1"/>
        <v>2.3794679879807212E-2</v>
      </c>
    </row>
    <row r="12" spans="1:12" x14ac:dyDescent="0.3">
      <c r="A12" s="55" t="s">
        <v>232</v>
      </c>
      <c r="B12" s="89">
        <v>6829</v>
      </c>
      <c r="C12" s="89">
        <v>7629</v>
      </c>
      <c r="D12" s="89">
        <v>8380</v>
      </c>
      <c r="E12" s="89">
        <v>8947</v>
      </c>
      <c r="F12" s="89">
        <v>7955</v>
      </c>
      <c r="G12" s="89">
        <v>9166</v>
      </c>
      <c r="H12" s="201"/>
      <c r="I12" s="67">
        <f>G12/G$14</f>
        <v>0.44926967944319185</v>
      </c>
      <c r="J12" s="67">
        <f t="shared" si="0"/>
        <v>0.15223130106851038</v>
      </c>
      <c r="K12" s="67">
        <f t="shared" si="1"/>
        <v>6.0631565517362374E-2</v>
      </c>
    </row>
    <row r="13" spans="1:12" x14ac:dyDescent="0.3">
      <c r="A13" s="55" t="s">
        <v>233</v>
      </c>
      <c r="B13" s="89">
        <v>1934</v>
      </c>
      <c r="C13" s="89">
        <v>1981</v>
      </c>
      <c r="D13" s="89">
        <v>2008</v>
      </c>
      <c r="E13" s="89">
        <v>1925</v>
      </c>
      <c r="F13" s="89">
        <v>1038</v>
      </c>
      <c r="G13" s="89">
        <v>1372</v>
      </c>
      <c r="H13" s="201"/>
      <c r="I13" s="67">
        <f>G13/G$14</f>
        <v>6.7248308989314776E-2</v>
      </c>
      <c r="J13" s="67">
        <f t="shared" si="0"/>
        <v>0.32177263969171482</v>
      </c>
      <c r="K13" s="67">
        <f t="shared" si="1"/>
        <v>-6.63598314960131E-2</v>
      </c>
    </row>
    <row r="14" spans="1:12" x14ac:dyDescent="0.3">
      <c r="A14" s="48" t="s">
        <v>210</v>
      </c>
      <c r="B14" s="90">
        <v>18968</v>
      </c>
      <c r="C14" s="90">
        <v>20330</v>
      </c>
      <c r="D14" s="90">
        <v>21374</v>
      </c>
      <c r="E14" s="90">
        <v>21798</v>
      </c>
      <c r="F14" s="90">
        <v>17855</v>
      </c>
      <c r="G14" s="90">
        <v>20402</v>
      </c>
      <c r="H14" s="201"/>
      <c r="I14" s="30"/>
      <c r="J14" s="68">
        <f t="shared" si="0"/>
        <v>0.1426491178941473</v>
      </c>
      <c r="K14" s="68">
        <f t="shared" si="1"/>
        <v>1.4682663995086997E-2</v>
      </c>
    </row>
    <row r="16" spans="1:12" x14ac:dyDescent="0.3">
      <c r="A16" t="s">
        <v>331</v>
      </c>
    </row>
    <row r="19" spans="1:11" ht="22.8" x14ac:dyDescent="0.4">
      <c r="A19" s="162" t="s">
        <v>476</v>
      </c>
      <c r="B19" s="162"/>
      <c r="C19" s="162"/>
      <c r="D19" s="162"/>
      <c r="E19" s="162"/>
      <c r="F19" s="162"/>
      <c r="G19" s="162"/>
      <c r="H19" s="162"/>
      <c r="I19" s="162"/>
      <c r="J19" s="162"/>
      <c r="K19" s="162"/>
    </row>
    <row r="20" spans="1:11" ht="22.8" x14ac:dyDescent="0.4">
      <c r="A20" s="162" t="s">
        <v>473</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4.4" customHeight="1" x14ac:dyDescent="0.3">
      <c r="A24" s="64"/>
      <c r="B24" s="189" t="s">
        <v>243</v>
      </c>
      <c r="C24" s="182"/>
      <c r="D24" s="182"/>
      <c r="E24" s="182"/>
      <c r="F24" s="182"/>
      <c r="G24" s="182"/>
      <c r="H24" s="203"/>
      <c r="I24" s="202" t="s">
        <v>1110</v>
      </c>
      <c r="J24" s="202" t="s">
        <v>1111</v>
      </c>
      <c r="K24" s="202" t="s">
        <v>1112</v>
      </c>
    </row>
    <row r="25" spans="1:11" ht="19.5" customHeight="1" x14ac:dyDescent="0.3">
      <c r="A25" s="65"/>
      <c r="B25" s="189" t="s">
        <v>181</v>
      </c>
      <c r="C25" s="182"/>
      <c r="D25" s="182"/>
      <c r="E25" s="182"/>
      <c r="F25" s="182"/>
      <c r="G25" s="182"/>
      <c r="H25" s="204"/>
      <c r="I25" s="202"/>
      <c r="J25" s="202"/>
      <c r="K25" s="202"/>
    </row>
    <row r="26" spans="1:11" x14ac:dyDescent="0.3">
      <c r="A26" s="41" t="s">
        <v>333</v>
      </c>
      <c r="B26" s="111" t="s">
        <v>186</v>
      </c>
      <c r="C26" s="111" t="s">
        <v>187</v>
      </c>
      <c r="D26" s="111" t="s">
        <v>188</v>
      </c>
      <c r="E26" s="111" t="s">
        <v>189</v>
      </c>
      <c r="F26" s="111" t="s">
        <v>682</v>
      </c>
      <c r="G26" s="111" t="s">
        <v>709</v>
      </c>
      <c r="H26" s="204"/>
      <c r="I26" s="202"/>
      <c r="J26" s="202"/>
      <c r="K26" s="202"/>
    </row>
    <row r="27" spans="1:11" x14ac:dyDescent="0.3">
      <c r="A27" s="55" t="s">
        <v>214</v>
      </c>
      <c r="B27" s="89">
        <v>6472</v>
      </c>
      <c r="C27" s="89">
        <v>7084</v>
      </c>
      <c r="D27" s="89">
        <v>7574</v>
      </c>
      <c r="E27" s="89">
        <v>7849</v>
      </c>
      <c r="F27" s="89">
        <v>6560</v>
      </c>
      <c r="G27" s="89">
        <v>7538</v>
      </c>
      <c r="H27" s="204"/>
      <c r="I27" s="67">
        <f>G27/G$14</f>
        <v>0.36947358102146849</v>
      </c>
      <c r="J27" s="67">
        <f>(G27-F27)/F27</f>
        <v>0.14908536585365853</v>
      </c>
      <c r="K27" s="67">
        <f>((G27/B27)^(1/5)-1)</f>
        <v>3.096405788690948E-2</v>
      </c>
    </row>
    <row r="28" spans="1:11" x14ac:dyDescent="0.3">
      <c r="A28" s="55" t="s">
        <v>215</v>
      </c>
      <c r="B28" s="89">
        <v>783</v>
      </c>
      <c r="C28" s="89">
        <v>810</v>
      </c>
      <c r="D28" s="89">
        <v>818</v>
      </c>
      <c r="E28" s="89">
        <v>782</v>
      </c>
      <c r="F28" s="89">
        <v>601</v>
      </c>
      <c r="G28" s="89">
        <v>653</v>
      </c>
      <c r="H28" s="204"/>
      <c r="I28" s="67">
        <f t="shared" ref="I28:I37" si="2">G28/G$14</f>
        <v>3.2006666013135968E-2</v>
      </c>
      <c r="J28" s="67">
        <f t="shared" ref="J28:J38" si="3">(G28-F28)/F28</f>
        <v>8.6522462562396013E-2</v>
      </c>
      <c r="K28" s="67">
        <f t="shared" ref="K28:K38" si="4">((G28/B28)^(1/5)-1)</f>
        <v>-3.5659772303598514E-2</v>
      </c>
    </row>
    <row r="29" spans="1:11" x14ac:dyDescent="0.3">
      <c r="A29" s="55" t="s">
        <v>216</v>
      </c>
      <c r="B29" s="89">
        <v>193</v>
      </c>
      <c r="C29" s="89">
        <v>216</v>
      </c>
      <c r="D29" s="89">
        <v>237</v>
      </c>
      <c r="E29" s="89">
        <v>244</v>
      </c>
      <c r="F29" s="89">
        <v>237</v>
      </c>
      <c r="G29" s="89">
        <v>241</v>
      </c>
      <c r="H29" s="204"/>
      <c r="I29" s="67">
        <f t="shared" si="2"/>
        <v>1.1812567395353397E-2</v>
      </c>
      <c r="J29" s="67">
        <f t="shared" si="3"/>
        <v>1.6877637130801686E-2</v>
      </c>
      <c r="K29" s="67">
        <f t="shared" si="4"/>
        <v>4.5422749845574595E-2</v>
      </c>
    </row>
    <row r="30" spans="1:11" x14ac:dyDescent="0.3">
      <c r="A30" s="55" t="s">
        <v>217</v>
      </c>
      <c r="B30" s="89">
        <v>6782</v>
      </c>
      <c r="C30" s="89">
        <v>6846</v>
      </c>
      <c r="D30" s="89">
        <v>6890</v>
      </c>
      <c r="E30" s="89">
        <v>6683</v>
      </c>
      <c r="F30" s="89">
        <v>4990</v>
      </c>
      <c r="G30" s="89">
        <v>5561</v>
      </c>
      <c r="H30" s="204"/>
      <c r="I30" s="67">
        <f t="shared" si="2"/>
        <v>0.27257131653759437</v>
      </c>
      <c r="J30" s="67">
        <f t="shared" si="3"/>
        <v>0.11442885771543086</v>
      </c>
      <c r="K30" s="67">
        <f t="shared" si="4"/>
        <v>-3.8921145838353155E-2</v>
      </c>
    </row>
    <row r="31" spans="1:11" x14ac:dyDescent="0.3">
      <c r="A31" s="55" t="s">
        <v>218</v>
      </c>
      <c r="B31" s="89">
        <v>1255</v>
      </c>
      <c r="C31" s="89">
        <v>1567</v>
      </c>
      <c r="D31" s="89">
        <v>1808</v>
      </c>
      <c r="E31" s="89">
        <v>1935</v>
      </c>
      <c r="F31" s="89">
        <v>1689</v>
      </c>
      <c r="G31" s="89">
        <v>1959</v>
      </c>
      <c r="H31" s="204"/>
      <c r="I31" s="67">
        <f t="shared" si="2"/>
        <v>9.6019998039407903E-2</v>
      </c>
      <c r="J31" s="67">
        <f t="shared" si="3"/>
        <v>0.15985790408525755</v>
      </c>
      <c r="K31" s="67">
        <f t="shared" si="4"/>
        <v>9.3145929701782038E-2</v>
      </c>
    </row>
    <row r="32" spans="1:11" x14ac:dyDescent="0.3">
      <c r="A32" s="55" t="s">
        <v>219</v>
      </c>
      <c r="B32" s="89">
        <v>406</v>
      </c>
      <c r="C32" s="89">
        <v>437</v>
      </c>
      <c r="D32" s="89">
        <v>461</v>
      </c>
      <c r="E32" s="89">
        <v>485</v>
      </c>
      <c r="F32" s="89">
        <v>384</v>
      </c>
      <c r="G32" s="89">
        <v>422</v>
      </c>
      <c r="H32" s="204"/>
      <c r="I32" s="67">
        <f t="shared" si="2"/>
        <v>2.068424664248603E-2</v>
      </c>
      <c r="J32" s="67">
        <f t="shared" si="3"/>
        <v>9.8958333333333329E-2</v>
      </c>
      <c r="K32" s="67">
        <f t="shared" si="4"/>
        <v>7.7603878112615376E-3</v>
      </c>
    </row>
    <row r="33" spans="1:11" x14ac:dyDescent="0.3">
      <c r="A33" s="55" t="s">
        <v>220</v>
      </c>
      <c r="B33" s="89">
        <v>102</v>
      </c>
      <c r="C33" s="89">
        <v>116</v>
      </c>
      <c r="D33" s="89">
        <v>121</v>
      </c>
      <c r="E33" s="89">
        <v>119</v>
      </c>
      <c r="F33" s="89">
        <v>97</v>
      </c>
      <c r="G33" s="89">
        <v>103</v>
      </c>
      <c r="H33" s="204"/>
      <c r="I33" s="67">
        <f>G33/G$14</f>
        <v>5.0485246544456422E-3</v>
      </c>
      <c r="J33" s="67">
        <f>(G33-F33)/F33</f>
        <v>6.1855670103092786E-2</v>
      </c>
      <c r="K33" s="67">
        <f t="shared" si="4"/>
        <v>1.953139886830435E-3</v>
      </c>
    </row>
    <row r="34" spans="1:11" x14ac:dyDescent="0.3">
      <c r="A34" s="55" t="s">
        <v>221</v>
      </c>
      <c r="B34" s="89">
        <v>648</v>
      </c>
      <c r="C34" s="89">
        <v>665</v>
      </c>
      <c r="D34" s="89">
        <v>668</v>
      </c>
      <c r="E34" s="89">
        <v>673</v>
      </c>
      <c r="F34" s="89">
        <v>525</v>
      </c>
      <c r="G34" s="89">
        <v>545</v>
      </c>
      <c r="H34" s="204"/>
      <c r="I34" s="67">
        <f t="shared" si="2"/>
        <v>2.6713067346338593E-2</v>
      </c>
      <c r="J34" s="67">
        <f t="shared" si="3"/>
        <v>3.8095238095238099E-2</v>
      </c>
      <c r="K34" s="67">
        <f t="shared" si="4"/>
        <v>-3.402853093752789E-2</v>
      </c>
    </row>
    <row r="35" spans="1:11" x14ac:dyDescent="0.3">
      <c r="A35" s="55" t="s">
        <v>686</v>
      </c>
      <c r="B35" s="89">
        <v>429</v>
      </c>
      <c r="C35" s="89">
        <v>579</v>
      </c>
      <c r="D35" s="89">
        <v>738</v>
      </c>
      <c r="E35" s="89">
        <v>978</v>
      </c>
      <c r="F35" s="89">
        <v>1230</v>
      </c>
      <c r="G35" s="89">
        <v>1708</v>
      </c>
      <c r="H35" s="204"/>
      <c r="I35" s="67">
        <f t="shared" si="2"/>
        <v>8.3717282619351047E-2</v>
      </c>
      <c r="J35" s="67">
        <f t="shared" si="3"/>
        <v>0.38861788617886178</v>
      </c>
      <c r="K35" s="67">
        <f t="shared" si="4"/>
        <v>0.31827529964284085</v>
      </c>
    </row>
    <row r="36" spans="1:11" x14ac:dyDescent="0.3">
      <c r="A36" s="55" t="s">
        <v>223</v>
      </c>
      <c r="B36" s="89">
        <v>708</v>
      </c>
      <c r="C36" s="89">
        <v>793</v>
      </c>
      <c r="D36" s="89">
        <v>829</v>
      </c>
      <c r="E36" s="89">
        <v>857</v>
      </c>
      <c r="F36" s="89">
        <v>745</v>
      </c>
      <c r="G36" s="89">
        <v>792</v>
      </c>
      <c r="H36" s="204"/>
      <c r="I36" s="67">
        <f t="shared" si="2"/>
        <v>3.8819723556514064E-2</v>
      </c>
      <c r="J36" s="67">
        <f t="shared" si="3"/>
        <v>6.3087248322147654E-2</v>
      </c>
      <c r="K36" s="67">
        <f t="shared" si="4"/>
        <v>2.2676755105512036E-2</v>
      </c>
    </row>
    <row r="37" spans="1:11" x14ac:dyDescent="0.3">
      <c r="A37" s="55" t="s">
        <v>224</v>
      </c>
      <c r="B37" s="89">
        <v>1190</v>
      </c>
      <c r="C37" s="89">
        <v>1217</v>
      </c>
      <c r="D37" s="89">
        <v>1230</v>
      </c>
      <c r="E37" s="89">
        <v>1193</v>
      </c>
      <c r="F37" s="89">
        <v>797</v>
      </c>
      <c r="G37" s="89">
        <v>880</v>
      </c>
      <c r="H37" s="204"/>
      <c r="I37" s="67">
        <f t="shared" si="2"/>
        <v>4.3133026173904521E-2</v>
      </c>
      <c r="J37" s="67">
        <f t="shared" si="3"/>
        <v>0.10414052697616061</v>
      </c>
      <c r="K37" s="67">
        <f t="shared" si="4"/>
        <v>-5.8571932410465988E-2</v>
      </c>
    </row>
    <row r="38" spans="1:11" x14ac:dyDescent="0.3">
      <c r="A38" s="48" t="s">
        <v>210</v>
      </c>
      <c r="B38" s="90">
        <v>18968</v>
      </c>
      <c r="C38" s="90">
        <v>20330</v>
      </c>
      <c r="D38" s="90">
        <v>21374</v>
      </c>
      <c r="E38" s="90">
        <v>21798</v>
      </c>
      <c r="F38" s="90">
        <v>17855</v>
      </c>
      <c r="G38" s="90">
        <v>20402</v>
      </c>
      <c r="H38" s="205"/>
      <c r="I38" s="30"/>
      <c r="J38" s="68">
        <f t="shared" si="3"/>
        <v>0.1426491178941473</v>
      </c>
      <c r="K38" s="68">
        <f t="shared" si="4"/>
        <v>1.4682663995086997E-2</v>
      </c>
    </row>
    <row r="40" spans="1:11" x14ac:dyDescent="0.3">
      <c r="A40" t="s">
        <v>334</v>
      </c>
    </row>
  </sheetData>
  <sheetProtection algorithmName="SHA-512" hashValue="82XcJbrmDvbBea3LCW/vfSMxVbEci/Bh3zI9p9y6bN1+uGoXP35Osr+fYjWfJnmZ/y7REIcMGzA+qjvDFGxFhg==" saltValue="xVSN37l/jzGmoKMW2Erwig=="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1" fitToHeight="10" orientation="portrait" r:id="rId1"/>
  <headerFooter>
    <oddFooter>Page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4222B-2CAB-4897-8382-8B71DD6A1D80}">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477</v>
      </c>
      <c r="B1" s="162"/>
      <c r="C1" s="162"/>
      <c r="D1" s="162"/>
      <c r="E1" s="162"/>
      <c r="F1" s="162"/>
      <c r="G1" s="162"/>
      <c r="H1" s="162"/>
      <c r="I1" s="162"/>
      <c r="J1" s="162"/>
      <c r="K1" s="162"/>
      <c r="L1" s="39"/>
    </row>
    <row r="2" spans="1:12" ht="22.95" customHeight="1" x14ac:dyDescent="0.4">
      <c r="A2" s="162" t="s">
        <v>473</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788</v>
      </c>
      <c r="C9" s="94">
        <v>902</v>
      </c>
      <c r="D9" s="94">
        <v>979</v>
      </c>
      <c r="E9" s="94">
        <v>1013</v>
      </c>
      <c r="F9" s="94">
        <v>831</v>
      </c>
      <c r="G9" s="94">
        <v>1012</v>
      </c>
      <c r="H9" s="201"/>
      <c r="I9" s="67">
        <f>G9/G$17</f>
        <v>4.9602980099990195E-2</v>
      </c>
      <c r="J9" s="67">
        <f>(G9-F9)/F9</f>
        <v>0.21780986762936222</v>
      </c>
      <c r="K9" s="67">
        <f>((G9/B9)^(1/5)-1)</f>
        <v>5.1310153923123991E-2</v>
      </c>
    </row>
    <row r="10" spans="1:12" x14ac:dyDescent="0.3">
      <c r="A10" s="112" t="s">
        <v>718</v>
      </c>
      <c r="B10" s="89">
        <v>3364</v>
      </c>
      <c r="C10" s="89">
        <v>3697</v>
      </c>
      <c r="D10" s="89">
        <v>3909</v>
      </c>
      <c r="E10" s="89">
        <v>3991</v>
      </c>
      <c r="F10" s="89">
        <v>3145</v>
      </c>
      <c r="G10" s="89">
        <v>3617</v>
      </c>
      <c r="H10" s="201"/>
      <c r="I10" s="67">
        <f t="shared" ref="I10:I16" si="0">G10/G$17</f>
        <v>0.17728654053524165</v>
      </c>
      <c r="J10" s="67">
        <f t="shared" ref="J10:J16" si="1">(G10-F10)/F10</f>
        <v>0.15007949125596184</v>
      </c>
      <c r="K10" s="67">
        <f t="shared" ref="K10:K16" si="2">((G10/B10)^(1/5)-1)</f>
        <v>1.4608518639072976E-2</v>
      </c>
    </row>
    <row r="11" spans="1:12" x14ac:dyDescent="0.3">
      <c r="A11" s="112" t="s">
        <v>717</v>
      </c>
      <c r="B11" s="94">
        <v>146</v>
      </c>
      <c r="C11" s="94">
        <v>148</v>
      </c>
      <c r="D11" s="94">
        <v>162</v>
      </c>
      <c r="E11" s="94">
        <v>172</v>
      </c>
      <c r="F11" s="94">
        <v>131</v>
      </c>
      <c r="G11" s="94">
        <v>164</v>
      </c>
      <c r="H11" s="201"/>
      <c r="I11" s="67">
        <f t="shared" si="0"/>
        <v>8.0384276051367505E-3</v>
      </c>
      <c r="J11" s="67">
        <f t="shared" si="1"/>
        <v>0.25190839694656486</v>
      </c>
      <c r="K11" s="67">
        <f t="shared" si="2"/>
        <v>2.3524395519642249E-2</v>
      </c>
    </row>
    <row r="12" spans="1:12" x14ac:dyDescent="0.3">
      <c r="A12" s="112" t="s">
        <v>716</v>
      </c>
      <c r="B12" s="94">
        <v>78</v>
      </c>
      <c r="C12" s="94">
        <v>90</v>
      </c>
      <c r="D12" s="94">
        <v>95</v>
      </c>
      <c r="E12" s="94">
        <v>96</v>
      </c>
      <c r="F12" s="94">
        <v>82</v>
      </c>
      <c r="G12" s="94">
        <v>116</v>
      </c>
      <c r="H12" s="201"/>
      <c r="I12" s="67">
        <f t="shared" si="0"/>
        <v>5.6857170865601409E-3</v>
      </c>
      <c r="J12" s="67">
        <f t="shared" si="1"/>
        <v>0.41463414634146339</v>
      </c>
      <c r="K12" s="67">
        <f t="shared" si="2"/>
        <v>8.2611602830506614E-2</v>
      </c>
    </row>
    <row r="13" spans="1:12" x14ac:dyDescent="0.3">
      <c r="A13" s="112" t="s">
        <v>265</v>
      </c>
      <c r="B13" s="89">
        <v>13342</v>
      </c>
      <c r="C13" s="89">
        <v>14000</v>
      </c>
      <c r="D13" s="89">
        <v>14526</v>
      </c>
      <c r="E13" s="89">
        <v>14701</v>
      </c>
      <c r="F13" s="89">
        <v>12071</v>
      </c>
      <c r="G13" s="89">
        <v>13520</v>
      </c>
      <c r="H13" s="201"/>
      <c r="I13" s="67">
        <f t="shared" si="0"/>
        <v>0.6626801293990785</v>
      </c>
      <c r="J13" s="67">
        <f t="shared" si="1"/>
        <v>0.12003976472537486</v>
      </c>
      <c r="K13" s="67">
        <f t="shared" si="2"/>
        <v>2.6541392731975755E-3</v>
      </c>
    </row>
    <row r="14" spans="1:12" x14ac:dyDescent="0.3">
      <c r="A14" s="112" t="s">
        <v>715</v>
      </c>
      <c r="B14" s="94">
        <v>690</v>
      </c>
      <c r="C14" s="94">
        <v>797</v>
      </c>
      <c r="D14" s="94">
        <v>871</v>
      </c>
      <c r="E14" s="94">
        <v>911</v>
      </c>
      <c r="F14" s="94">
        <v>822</v>
      </c>
      <c r="G14" s="94">
        <v>973</v>
      </c>
      <c r="H14" s="201"/>
      <c r="I14" s="67">
        <f t="shared" si="0"/>
        <v>4.7691402803646699E-2</v>
      </c>
      <c r="J14" s="67">
        <f t="shared" si="1"/>
        <v>0.18369829683698297</v>
      </c>
      <c r="K14" s="67">
        <f t="shared" si="2"/>
        <v>7.1156061909774193E-2</v>
      </c>
    </row>
    <row r="15" spans="1:12" x14ac:dyDescent="0.3">
      <c r="A15" s="112" t="s">
        <v>266</v>
      </c>
      <c r="B15" s="94">
        <v>180</v>
      </c>
      <c r="C15" s="94">
        <v>221</v>
      </c>
      <c r="D15" s="94">
        <v>257</v>
      </c>
      <c r="E15" s="94">
        <v>286</v>
      </c>
      <c r="F15" s="94">
        <v>234</v>
      </c>
      <c r="G15" s="94">
        <v>306</v>
      </c>
      <c r="H15" s="201"/>
      <c r="I15" s="67">
        <f t="shared" si="0"/>
        <v>1.499852955592589E-2</v>
      </c>
      <c r="J15" s="67">
        <f t="shared" si="1"/>
        <v>0.30769230769230771</v>
      </c>
      <c r="K15" s="67">
        <f t="shared" si="2"/>
        <v>0.11196158593857874</v>
      </c>
    </row>
    <row r="16" spans="1:12" x14ac:dyDescent="0.3">
      <c r="A16" s="112" t="s">
        <v>714</v>
      </c>
      <c r="B16" s="94">
        <v>380</v>
      </c>
      <c r="C16" s="94">
        <v>475</v>
      </c>
      <c r="D16" s="94">
        <v>575</v>
      </c>
      <c r="E16" s="94">
        <v>628</v>
      </c>
      <c r="F16" s="94">
        <v>539</v>
      </c>
      <c r="G16" s="94">
        <v>694</v>
      </c>
      <c r="H16" s="201"/>
      <c r="I16" s="67">
        <f t="shared" si="0"/>
        <v>3.4016272914420158E-2</v>
      </c>
      <c r="J16" s="67">
        <f t="shared" si="1"/>
        <v>0.28756957328385901</v>
      </c>
      <c r="K16" s="67">
        <f t="shared" si="2"/>
        <v>0.12801577911739037</v>
      </c>
    </row>
    <row r="17" spans="1:12" x14ac:dyDescent="0.3">
      <c r="A17" s="113" t="s">
        <v>210</v>
      </c>
      <c r="B17" s="90">
        <v>18968</v>
      </c>
      <c r="C17" s="90">
        <v>20330</v>
      </c>
      <c r="D17" s="90">
        <v>21374</v>
      </c>
      <c r="E17" s="90">
        <v>21798</v>
      </c>
      <c r="F17" s="90">
        <v>17855</v>
      </c>
      <c r="G17" s="90">
        <v>20402</v>
      </c>
      <c r="H17" s="201"/>
      <c r="I17" s="30"/>
      <c r="J17" s="68">
        <f>(G17-F17)/F17</f>
        <v>0.1426491178941473</v>
      </c>
      <c r="K17" s="68">
        <f>((G17/B17)^(1/5)-1)</f>
        <v>1.4682663995086997E-2</v>
      </c>
    </row>
    <row r="19" spans="1:12" x14ac:dyDescent="0.3">
      <c r="A19" t="s">
        <v>336</v>
      </c>
    </row>
    <row r="22" spans="1:12" ht="22.95" customHeight="1" x14ac:dyDescent="0.4">
      <c r="A22" s="162" t="s">
        <v>478</v>
      </c>
      <c r="B22" s="162"/>
      <c r="C22" s="162"/>
      <c r="D22" s="162"/>
      <c r="E22" s="162"/>
      <c r="F22" s="162"/>
      <c r="G22" s="162"/>
      <c r="H22" s="162"/>
      <c r="I22" s="162"/>
      <c r="J22" s="162"/>
      <c r="K22" s="162"/>
      <c r="L22" s="39"/>
    </row>
    <row r="23" spans="1:12" ht="22.95" customHeight="1" x14ac:dyDescent="0.4">
      <c r="A23" s="162" t="s">
        <v>473</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2696</v>
      </c>
      <c r="C30" s="94">
        <v>3012</v>
      </c>
      <c r="D30" s="94">
        <v>3343</v>
      </c>
      <c r="E30" s="94">
        <v>3540</v>
      </c>
      <c r="F30" s="94">
        <v>2936</v>
      </c>
      <c r="G30" s="94">
        <v>3420</v>
      </c>
      <c r="H30" s="201"/>
      <c r="I30" s="67">
        <f>G30/G$17</f>
        <v>0.16763062444858348</v>
      </c>
      <c r="J30" s="67">
        <f>(G30-F30)/F30</f>
        <v>0.16485013623978201</v>
      </c>
      <c r="K30" s="67">
        <f>((G30/B30)^(1/5)-1)</f>
        <v>4.872408864998512E-2</v>
      </c>
    </row>
    <row r="31" spans="1:12" x14ac:dyDescent="0.3">
      <c r="A31" s="112" t="s">
        <v>722</v>
      </c>
      <c r="B31" s="89">
        <v>14784</v>
      </c>
      <c r="C31" s="89">
        <v>15643</v>
      </c>
      <c r="D31" s="89">
        <v>16182</v>
      </c>
      <c r="E31" s="89">
        <v>16222</v>
      </c>
      <c r="F31" s="89">
        <v>13130</v>
      </c>
      <c r="G31" s="89">
        <v>14663</v>
      </c>
      <c r="H31" s="201"/>
      <c r="I31" s="67">
        <f>G31/G$17</f>
        <v>0.718704048622684</v>
      </c>
      <c r="J31" s="67">
        <f>(G31-F31)/F31</f>
        <v>0.11675552170601676</v>
      </c>
      <c r="K31" s="67">
        <f>((G31/B31)^(1/5)-1)</f>
        <v>-1.6422901441146553E-3</v>
      </c>
    </row>
    <row r="32" spans="1:12" x14ac:dyDescent="0.3">
      <c r="A32" s="112" t="s">
        <v>714</v>
      </c>
      <c r="B32" s="94">
        <v>1488</v>
      </c>
      <c r="C32" s="94">
        <v>1675</v>
      </c>
      <c r="D32" s="94">
        <v>1849</v>
      </c>
      <c r="E32" s="94">
        <v>2036</v>
      </c>
      <c r="F32" s="94">
        <v>1789</v>
      </c>
      <c r="G32" s="94">
        <v>2319</v>
      </c>
      <c r="H32" s="201"/>
      <c r="I32" s="67">
        <f>G32/G$17</f>
        <v>0.11366532692873248</v>
      </c>
      <c r="J32" s="67">
        <f>(G32-F32)/F32</f>
        <v>0.29625489100055896</v>
      </c>
      <c r="K32" s="67">
        <f>((G32/B32)^(1/5)-1)</f>
        <v>9.2797174610899535E-2</v>
      </c>
    </row>
    <row r="33" spans="1:11" x14ac:dyDescent="0.3">
      <c r="A33" s="113" t="s">
        <v>210</v>
      </c>
      <c r="B33" s="90">
        <v>18968</v>
      </c>
      <c r="C33" s="90">
        <v>20330</v>
      </c>
      <c r="D33" s="90">
        <v>21374</v>
      </c>
      <c r="E33" s="90">
        <v>21798</v>
      </c>
      <c r="F33" s="90">
        <v>17855</v>
      </c>
      <c r="G33" s="90">
        <v>20402</v>
      </c>
      <c r="H33" s="201"/>
      <c r="I33" s="30"/>
      <c r="J33" s="68">
        <f>(G33-F33)/F33</f>
        <v>0.1426491178941473</v>
      </c>
      <c r="K33" s="68">
        <f>((G33/B33)^(1/5)-1)</f>
        <v>1.4682663995086997E-2</v>
      </c>
    </row>
    <row r="35" spans="1:11" x14ac:dyDescent="0.3">
      <c r="A35" t="s">
        <v>336</v>
      </c>
    </row>
    <row r="38" spans="1:11" ht="22.8" x14ac:dyDescent="0.4">
      <c r="A38" s="162" t="s">
        <v>479</v>
      </c>
      <c r="B38" s="162"/>
      <c r="C38" s="162"/>
      <c r="D38" s="162"/>
      <c r="E38" s="162"/>
      <c r="F38" s="162"/>
      <c r="G38" s="162"/>
      <c r="H38" s="162"/>
      <c r="I38" s="162"/>
      <c r="J38" s="162"/>
      <c r="K38" s="162"/>
    </row>
    <row r="39" spans="1:11" ht="22.8" x14ac:dyDescent="0.4">
      <c r="A39" s="162" t="s">
        <v>473</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v>266</v>
      </c>
      <c r="C46" s="89">
        <v>272</v>
      </c>
      <c r="D46" s="89">
        <v>256</v>
      </c>
      <c r="E46" s="89">
        <v>229</v>
      </c>
      <c r="F46" s="94" t="s">
        <v>267</v>
      </c>
      <c r="G46" s="94" t="s">
        <v>267</v>
      </c>
      <c r="H46" s="29"/>
      <c r="I46" s="67"/>
      <c r="J46" s="67"/>
      <c r="K46" s="67"/>
    </row>
    <row r="47" spans="1:11" x14ac:dyDescent="0.3">
      <c r="A47" s="55" t="s">
        <v>246</v>
      </c>
      <c r="B47" s="89">
        <v>18809</v>
      </c>
      <c r="C47" s="89">
        <v>20177</v>
      </c>
      <c r="D47" s="89">
        <v>21235</v>
      </c>
      <c r="E47" s="89">
        <v>21668</v>
      </c>
      <c r="F47" s="89">
        <v>17839</v>
      </c>
      <c r="G47" s="89">
        <v>20390</v>
      </c>
      <c r="H47" s="29"/>
      <c r="I47" s="67">
        <f>G47/G$17</f>
        <v>0.99941182237035586</v>
      </c>
      <c r="J47" s="67">
        <f>(G47-F47)/F47</f>
        <v>0.14300128930993891</v>
      </c>
      <c r="K47" s="67">
        <f>((G47/B47)^(1/5)-1)</f>
        <v>1.6272804194129575E-2</v>
      </c>
    </row>
    <row r="48" spans="1:11" x14ac:dyDescent="0.3">
      <c r="A48" s="48" t="s">
        <v>210</v>
      </c>
      <c r="B48" s="90">
        <v>18968</v>
      </c>
      <c r="C48" s="90">
        <v>20330</v>
      </c>
      <c r="D48" s="90">
        <v>21374</v>
      </c>
      <c r="E48" s="90">
        <v>21798</v>
      </c>
      <c r="F48" s="90">
        <v>17855</v>
      </c>
      <c r="G48" s="90">
        <v>20402</v>
      </c>
      <c r="H48" s="29"/>
      <c r="I48" s="30"/>
      <c r="J48" s="68">
        <f>(G48-F48)/F48</f>
        <v>0.1426491178941473</v>
      </c>
      <c r="K48" s="68">
        <f>((G48/B48)^(1/5)-1)</f>
        <v>1.4682663995086997E-2</v>
      </c>
    </row>
    <row r="50" spans="1:1" x14ac:dyDescent="0.3">
      <c r="A50" t="s">
        <v>326</v>
      </c>
    </row>
  </sheetData>
  <sheetProtection algorithmName="SHA-512" hashValue="PTcmS5u0lCeBi8AM4B//+v5DX0exEKsTR8cxSm4Oz54WM3Fp2Alh3NUkzKSH0+gyom/uoHdcDqKNzwZh04okqQ==" saltValue="NYQoU1dBxuARg7nReh7/AA=="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C8556-B3FD-4484-B0C9-A32128FEA76E}">
  <sheetPr>
    <pageSetUpPr fitToPage="1"/>
  </sheetPr>
  <dimension ref="A1:M45"/>
  <sheetViews>
    <sheetView topLeftCell="A12" workbookViewId="0">
      <selection activeCell="M32" sqref="M32"/>
    </sheetView>
  </sheetViews>
  <sheetFormatPr defaultRowHeight="14.4" x14ac:dyDescent="0.3"/>
  <cols>
    <col min="1" max="1" width="29" customWidth="1"/>
    <col min="2" max="2" width="26.5546875"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211</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212</v>
      </c>
      <c r="B3" s="162"/>
      <c r="C3" s="162"/>
      <c r="D3" s="162"/>
      <c r="E3" s="162"/>
      <c r="F3" s="162"/>
      <c r="G3" s="162"/>
      <c r="H3" s="162"/>
      <c r="I3" s="162"/>
      <c r="J3" s="162"/>
      <c r="K3" s="162"/>
      <c r="L3" s="162"/>
      <c r="M3" s="162"/>
    </row>
    <row r="4" spans="1:13" ht="22.8" x14ac:dyDescent="0.4">
      <c r="A4" s="162" t="s">
        <v>708</v>
      </c>
      <c r="B4" s="162"/>
      <c r="C4" s="162"/>
      <c r="D4" s="162"/>
      <c r="E4" s="162"/>
      <c r="F4" s="162"/>
      <c r="G4" s="162"/>
      <c r="H4" s="162"/>
      <c r="I4" s="162"/>
      <c r="J4" s="162"/>
      <c r="K4" s="162"/>
      <c r="L4" s="162"/>
      <c r="M4" s="162"/>
    </row>
    <row r="5" spans="1:13" ht="22.8" x14ac:dyDescent="0.4">
      <c r="A5" s="34"/>
      <c r="B5" s="34"/>
      <c r="C5" s="34"/>
      <c r="D5" s="34"/>
      <c r="E5" s="34"/>
      <c r="F5" s="34"/>
      <c r="G5" s="34"/>
      <c r="H5" s="34"/>
      <c r="I5" s="34"/>
      <c r="J5" s="34"/>
      <c r="K5" s="34"/>
      <c r="L5" s="34"/>
      <c r="M5" s="34"/>
    </row>
    <row r="6" spans="1:13" ht="15.6" x14ac:dyDescent="0.3">
      <c r="A6" s="28"/>
      <c r="B6" s="28"/>
      <c r="C6" s="172" t="s">
        <v>181</v>
      </c>
      <c r="D6" s="173"/>
      <c r="E6" s="173"/>
      <c r="F6" s="173"/>
      <c r="G6" s="173"/>
      <c r="H6" s="173"/>
      <c r="I6" s="9"/>
      <c r="J6" s="13" t="s">
        <v>709</v>
      </c>
      <c r="K6" s="14" t="s">
        <v>710</v>
      </c>
      <c r="L6" s="14" t="s">
        <v>711</v>
      </c>
      <c r="M6" s="14" t="s">
        <v>712</v>
      </c>
    </row>
    <row r="7" spans="1:13" ht="15.6" x14ac:dyDescent="0.3">
      <c r="A7" s="15" t="s">
        <v>213</v>
      </c>
      <c r="B7" s="15" t="s">
        <v>195</v>
      </c>
      <c r="C7" s="16" t="s">
        <v>186</v>
      </c>
      <c r="D7" s="16" t="s">
        <v>187</v>
      </c>
      <c r="E7" s="16" t="s">
        <v>188</v>
      </c>
      <c r="F7" s="16" t="s">
        <v>189</v>
      </c>
      <c r="G7" s="16" t="s">
        <v>682</v>
      </c>
      <c r="H7" s="16" t="s">
        <v>709</v>
      </c>
      <c r="I7" s="9"/>
      <c r="J7" s="17" t="s">
        <v>196</v>
      </c>
      <c r="K7" s="17" t="s">
        <v>197</v>
      </c>
      <c r="L7" s="17" t="s">
        <v>685</v>
      </c>
      <c r="M7" s="17" t="s">
        <v>685</v>
      </c>
    </row>
    <row r="8" spans="1:13" ht="15.6" x14ac:dyDescent="0.3">
      <c r="A8" s="174" t="s">
        <v>214</v>
      </c>
      <c r="B8" s="18" t="s">
        <v>201</v>
      </c>
      <c r="C8" s="19">
        <v>22598</v>
      </c>
      <c r="D8" s="19">
        <v>24337</v>
      </c>
      <c r="E8" s="19">
        <v>26087</v>
      </c>
      <c r="F8" s="19">
        <v>28241</v>
      </c>
      <c r="G8" s="19">
        <v>30351</v>
      </c>
      <c r="H8" s="19">
        <v>32309</v>
      </c>
      <c r="I8" s="20"/>
      <c r="J8" s="21">
        <f>H8/H$41</f>
        <v>0.25455190072877681</v>
      </c>
      <c r="K8" s="21">
        <f>(H8-G8)/G8</f>
        <v>6.4511877697604691E-2</v>
      </c>
      <c r="L8" s="21">
        <f>((F8/C8)^(1/3)-1)</f>
        <v>7.713471292603824E-2</v>
      </c>
      <c r="M8" s="21">
        <f>((H8/C8)^(1/5)-1)</f>
        <v>7.4114804269980405E-2</v>
      </c>
    </row>
    <row r="9" spans="1:13" ht="15.6" x14ac:dyDescent="0.3">
      <c r="A9" s="175"/>
      <c r="B9" s="18" t="s">
        <v>684</v>
      </c>
      <c r="C9" s="22">
        <v>808193399.50011921</v>
      </c>
      <c r="D9" s="22">
        <v>902915752.28001153</v>
      </c>
      <c r="E9" s="22">
        <v>1092263554.3299923</v>
      </c>
      <c r="F9" s="22">
        <v>1201094417.3899848</v>
      </c>
      <c r="G9" s="22">
        <v>1191377286.3799894</v>
      </c>
      <c r="H9" s="22">
        <v>1333476538.7399476</v>
      </c>
      <c r="I9" s="20"/>
      <c r="J9" s="21">
        <f>H9/H$42</f>
        <v>0.15907378001532863</v>
      </c>
      <c r="K9" s="21">
        <f t="shared" ref="K9:K43" si="0">(H9-G9)/G9</f>
        <v>0.11927309172707835</v>
      </c>
      <c r="L9" s="21">
        <f t="shared" ref="L9:L43" si="1">((F9/C9)^(1/3)-1)</f>
        <v>0.14117946918511959</v>
      </c>
      <c r="M9" s="21">
        <f t="shared" ref="M9:M43" si="2">((H9/C9)^(1/5)-1)</f>
        <v>0.10533523915065235</v>
      </c>
    </row>
    <row r="10" spans="1:13" ht="15.6" x14ac:dyDescent="0.3">
      <c r="A10" s="175"/>
      <c r="B10" s="18" t="s">
        <v>184</v>
      </c>
      <c r="C10" s="22">
        <v>35763.934839371592</v>
      </c>
      <c r="D10" s="22">
        <v>37100.536314254488</v>
      </c>
      <c r="E10" s="22">
        <v>41870.033132594486</v>
      </c>
      <c r="F10" s="22">
        <v>42530.165978187208</v>
      </c>
      <c r="G10" s="22">
        <v>39253.312456920343</v>
      </c>
      <c r="H10" s="22">
        <v>41272.60326039022</v>
      </c>
      <c r="I10" s="20"/>
      <c r="J10" s="35"/>
      <c r="K10" s="21">
        <f t="shared" si="0"/>
        <v>5.1442558018154658E-2</v>
      </c>
      <c r="L10" s="21">
        <f t="shared" si="1"/>
        <v>5.9458446088979544E-2</v>
      </c>
      <c r="M10" s="21">
        <f t="shared" si="2"/>
        <v>2.9066199214981436E-2</v>
      </c>
    </row>
    <row r="11" spans="1:13" ht="15.6" x14ac:dyDescent="0.3">
      <c r="A11" s="174" t="s">
        <v>215</v>
      </c>
      <c r="B11" s="18" t="s">
        <v>201</v>
      </c>
      <c r="C11" s="19">
        <v>4225</v>
      </c>
      <c r="D11" s="19">
        <v>4340</v>
      </c>
      <c r="E11" s="19">
        <v>4358</v>
      </c>
      <c r="F11" s="19">
        <v>4359</v>
      </c>
      <c r="G11" s="19">
        <v>4395</v>
      </c>
      <c r="H11" s="19">
        <v>4396</v>
      </c>
      <c r="I11" s="20"/>
      <c r="J11" s="21">
        <f>H11/H$41</f>
        <v>3.4634626748079572E-2</v>
      </c>
      <c r="K11" s="21">
        <f t="shared" si="0"/>
        <v>2.2753128555176336E-4</v>
      </c>
      <c r="L11" s="21">
        <f t="shared" si="1"/>
        <v>1.0462153732265556E-2</v>
      </c>
      <c r="M11" s="21">
        <f t="shared" si="2"/>
        <v>7.9667219305812331E-3</v>
      </c>
    </row>
    <row r="12" spans="1:13" ht="15.6" x14ac:dyDescent="0.3">
      <c r="A12" s="175"/>
      <c r="B12" s="18" t="s">
        <v>684</v>
      </c>
      <c r="C12" s="22">
        <v>216853289.76999697</v>
      </c>
      <c r="D12" s="22">
        <v>231078022.88000074</v>
      </c>
      <c r="E12" s="22">
        <v>258127485.17000049</v>
      </c>
      <c r="F12" s="22">
        <v>271981408.89000082</v>
      </c>
      <c r="G12" s="22">
        <v>262230466.53000054</v>
      </c>
      <c r="H12" s="22">
        <v>279186136.39000171</v>
      </c>
      <c r="I12" s="20"/>
      <c r="J12" s="21">
        <f>H12/H$42</f>
        <v>3.3304818460022166E-2</v>
      </c>
      <c r="K12" s="21">
        <f t="shared" si="0"/>
        <v>6.465941995363593E-2</v>
      </c>
      <c r="L12" s="21">
        <f t="shared" si="1"/>
        <v>7.8427783493371761E-2</v>
      </c>
      <c r="M12" s="21">
        <f t="shared" si="2"/>
        <v>5.1830032083479249E-2</v>
      </c>
    </row>
    <row r="13" spans="1:13" ht="15.6" x14ac:dyDescent="0.3">
      <c r="A13" s="175"/>
      <c r="B13" s="18" t="s">
        <v>184</v>
      </c>
      <c r="C13" s="22">
        <v>51326.222430768517</v>
      </c>
      <c r="D13" s="22">
        <v>53243.784073732888</v>
      </c>
      <c r="E13" s="22">
        <v>59230.721700321359</v>
      </c>
      <c r="F13" s="22">
        <v>62395.367949071078</v>
      </c>
      <c r="G13" s="22">
        <v>59665.635160409678</v>
      </c>
      <c r="H13" s="22">
        <v>63509.130207006761</v>
      </c>
      <c r="I13" s="20"/>
      <c r="J13" s="35"/>
      <c r="K13" s="21">
        <f t="shared" si="0"/>
        <v>6.4417231732536426E-2</v>
      </c>
      <c r="L13" s="21">
        <f t="shared" si="1"/>
        <v>6.7261925159756597E-2</v>
      </c>
      <c r="M13" s="21">
        <f t="shared" si="2"/>
        <v>4.3516625299777179E-2</v>
      </c>
    </row>
    <row r="14" spans="1:13" ht="15.6" x14ac:dyDescent="0.3">
      <c r="A14" s="174" t="s">
        <v>216</v>
      </c>
      <c r="B14" s="18" t="s">
        <v>201</v>
      </c>
      <c r="C14" s="19">
        <v>1106</v>
      </c>
      <c r="D14" s="19">
        <v>1176</v>
      </c>
      <c r="E14" s="19">
        <v>1236</v>
      </c>
      <c r="F14" s="19">
        <v>1274</v>
      </c>
      <c r="G14" s="19">
        <v>1334</v>
      </c>
      <c r="H14" s="19">
        <v>1363</v>
      </c>
      <c r="I14" s="20"/>
      <c r="J14" s="21">
        <f>H14/H$41</f>
        <v>1.0738625172345874E-2</v>
      </c>
      <c r="K14" s="21">
        <f t="shared" si="0"/>
        <v>2.1739130434782608E-2</v>
      </c>
      <c r="L14" s="21">
        <f t="shared" si="1"/>
        <v>4.8265840170789165E-2</v>
      </c>
      <c r="M14" s="21">
        <f t="shared" si="2"/>
        <v>4.2673043539465993E-2</v>
      </c>
    </row>
    <row r="15" spans="1:13" ht="15.6" x14ac:dyDescent="0.3">
      <c r="A15" s="175"/>
      <c r="B15" s="18" t="s">
        <v>684</v>
      </c>
      <c r="C15" s="22">
        <v>42089763.279999733</v>
      </c>
      <c r="D15" s="22">
        <v>48056909.450000055</v>
      </c>
      <c r="E15" s="22">
        <v>56062682.229999967</v>
      </c>
      <c r="F15" s="22">
        <v>60669050.219999976</v>
      </c>
      <c r="G15" s="22">
        <v>59497846.069999985</v>
      </c>
      <c r="H15" s="22">
        <v>64746674.34999986</v>
      </c>
      <c r="I15" s="20"/>
      <c r="J15" s="21">
        <f>H15/H$42</f>
        <v>7.7237941074001825E-3</v>
      </c>
      <c r="K15" s="21">
        <f t="shared" si="0"/>
        <v>8.821879490939151E-2</v>
      </c>
      <c r="L15" s="21">
        <f t="shared" si="1"/>
        <v>0.1296144458234898</v>
      </c>
      <c r="M15" s="21">
        <f t="shared" si="2"/>
        <v>8.9954067939973514E-2</v>
      </c>
    </row>
    <row r="16" spans="1:13" ht="15.6" x14ac:dyDescent="0.3">
      <c r="A16" s="175"/>
      <c r="B16" s="18" t="s">
        <v>184</v>
      </c>
      <c r="C16" s="22">
        <v>38055.843833634477</v>
      </c>
      <c r="D16" s="22">
        <v>40864.718920068073</v>
      </c>
      <c r="E16" s="22">
        <v>45358.157144012919</v>
      </c>
      <c r="F16" s="22">
        <v>47620.91854003138</v>
      </c>
      <c r="G16" s="22">
        <v>44601.084010494742</v>
      </c>
      <c r="H16" s="22">
        <v>47503.062619222204</v>
      </c>
      <c r="I16" s="20"/>
      <c r="J16" s="35"/>
      <c r="K16" s="21">
        <f t="shared" si="0"/>
        <v>6.5065203528340693E-2</v>
      </c>
      <c r="L16" s="21">
        <f t="shared" si="1"/>
        <v>7.7603030200284806E-2</v>
      </c>
      <c r="M16" s="21">
        <f t="shared" si="2"/>
        <v>4.5345973690858132E-2</v>
      </c>
    </row>
    <row r="17" spans="1:13" ht="15.6" x14ac:dyDescent="0.3">
      <c r="A17" s="174" t="s">
        <v>217</v>
      </c>
      <c r="B17" s="18" t="s">
        <v>201</v>
      </c>
      <c r="C17" s="19">
        <v>40936</v>
      </c>
      <c r="D17" s="19">
        <v>41094</v>
      </c>
      <c r="E17" s="19">
        <v>41127</v>
      </c>
      <c r="F17" s="19">
        <v>41329</v>
      </c>
      <c r="G17" s="19">
        <v>41534</v>
      </c>
      <c r="H17" s="19">
        <v>41689</v>
      </c>
      <c r="I17" s="20"/>
      <c r="J17" s="21">
        <f>H17/H$41</f>
        <v>0.3284538113058893</v>
      </c>
      <c r="K17" s="21">
        <f t="shared" si="0"/>
        <v>3.731882313285501E-3</v>
      </c>
      <c r="L17" s="21">
        <f t="shared" si="1"/>
        <v>3.1899307779548192E-3</v>
      </c>
      <c r="M17" s="21">
        <f t="shared" si="2"/>
        <v>3.6521395754653962E-3</v>
      </c>
    </row>
    <row r="18" spans="1:13" ht="15.6" x14ac:dyDescent="0.3">
      <c r="A18" s="175"/>
      <c r="B18" s="18" t="s">
        <v>684</v>
      </c>
      <c r="C18" s="22">
        <v>2437316895.4302807</v>
      </c>
      <c r="D18" s="22">
        <v>2575051504.0205917</v>
      </c>
      <c r="E18" s="22">
        <v>2819125555.9499955</v>
      </c>
      <c r="F18" s="22">
        <v>2959685974.8400316</v>
      </c>
      <c r="G18" s="22">
        <v>2827075748.1800814</v>
      </c>
      <c r="H18" s="22">
        <v>2992599801.4498425</v>
      </c>
      <c r="I18" s="20"/>
      <c r="J18" s="21">
        <f>H18/H$42</f>
        <v>0.35699477918042749</v>
      </c>
      <c r="K18" s="21">
        <f t="shared" si="0"/>
        <v>5.8549564289643294E-2</v>
      </c>
      <c r="L18" s="21">
        <f t="shared" si="1"/>
        <v>6.686928447522611E-2</v>
      </c>
      <c r="M18" s="21">
        <f t="shared" si="2"/>
        <v>4.1903096530438333E-2</v>
      </c>
    </row>
    <row r="19" spans="1:13" ht="15.6" x14ac:dyDescent="0.3">
      <c r="A19" s="175"/>
      <c r="B19" s="18" t="s">
        <v>184</v>
      </c>
      <c r="C19" s="22">
        <v>59539.693556534119</v>
      </c>
      <c r="D19" s="22">
        <v>62662.46907141168</v>
      </c>
      <c r="E19" s="22">
        <v>68546.831909694258</v>
      </c>
      <c r="F19" s="22">
        <v>71612.813637882151</v>
      </c>
      <c r="G19" s="22">
        <v>68066.541825494322</v>
      </c>
      <c r="H19" s="22">
        <v>71783.919054183178</v>
      </c>
      <c r="I19" s="20"/>
      <c r="J19" s="35"/>
      <c r="K19" s="21">
        <f t="shared" si="0"/>
        <v>5.4613869442923756E-2</v>
      </c>
      <c r="L19" s="21">
        <f t="shared" si="1"/>
        <v>6.3476866885904037E-2</v>
      </c>
      <c r="M19" s="21">
        <f t="shared" si="2"/>
        <v>3.8111767460738522E-2</v>
      </c>
    </row>
    <row r="20" spans="1:13" ht="15.6" x14ac:dyDescent="0.3">
      <c r="A20" s="174" t="s">
        <v>218</v>
      </c>
      <c r="B20" s="18" t="s">
        <v>201</v>
      </c>
      <c r="C20" s="19">
        <v>9985</v>
      </c>
      <c r="D20" s="19">
        <v>10539</v>
      </c>
      <c r="E20" s="19">
        <v>11147</v>
      </c>
      <c r="F20" s="19">
        <v>11622</v>
      </c>
      <c r="G20" s="19">
        <v>12018</v>
      </c>
      <c r="H20" s="19">
        <v>12377</v>
      </c>
      <c r="I20" s="20"/>
      <c r="J20" s="21">
        <f>H20/H$41</f>
        <v>9.751428008666535E-2</v>
      </c>
      <c r="K20" s="21">
        <f t="shared" si="0"/>
        <v>2.9871858878349145E-2</v>
      </c>
      <c r="L20" s="21">
        <f t="shared" si="1"/>
        <v>5.19076187625227E-2</v>
      </c>
      <c r="M20" s="21">
        <f t="shared" si="2"/>
        <v>4.3886940376906214E-2</v>
      </c>
    </row>
    <row r="21" spans="1:13" ht="15.6" x14ac:dyDescent="0.3">
      <c r="A21" s="175"/>
      <c r="B21" s="18" t="s">
        <v>684</v>
      </c>
      <c r="C21" s="22">
        <v>789349925.13004124</v>
      </c>
      <c r="D21" s="22">
        <v>844553924.01000249</v>
      </c>
      <c r="E21" s="22">
        <v>923867287.87998986</v>
      </c>
      <c r="F21" s="22">
        <v>980871354.12997532</v>
      </c>
      <c r="G21" s="22">
        <v>953568327.98998976</v>
      </c>
      <c r="H21" s="22">
        <v>1016365384.0799975</v>
      </c>
      <c r="I21" s="20"/>
      <c r="J21" s="21">
        <f>H21/H$42</f>
        <v>0.12124479045961417</v>
      </c>
      <c r="K21" s="21">
        <f t="shared" si="0"/>
        <v>6.5854804786120172E-2</v>
      </c>
      <c r="L21" s="21">
        <f t="shared" si="1"/>
        <v>7.5096611587289752E-2</v>
      </c>
      <c r="M21" s="21">
        <f t="shared" si="2"/>
        <v>5.1855442994921397E-2</v>
      </c>
    </row>
    <row r="22" spans="1:13" ht="15.6" x14ac:dyDescent="0.3">
      <c r="A22" s="175"/>
      <c r="B22" s="18" t="s">
        <v>184</v>
      </c>
      <c r="C22" s="22">
        <v>79053.572872312594</v>
      </c>
      <c r="D22" s="22">
        <v>80136.058830060021</v>
      </c>
      <c r="E22" s="22">
        <v>82880.35237104063</v>
      </c>
      <c r="F22" s="22">
        <v>84397.810542933687</v>
      </c>
      <c r="G22" s="22">
        <v>79345.009817772487</v>
      </c>
      <c r="H22" s="22">
        <v>82117.264610163809</v>
      </c>
      <c r="I22" s="20"/>
      <c r="J22" s="35"/>
      <c r="K22" s="21">
        <f t="shared" si="0"/>
        <v>3.4939245691168408E-2</v>
      </c>
      <c r="L22" s="21">
        <f t="shared" si="1"/>
        <v>2.204470469759201E-2</v>
      </c>
      <c r="M22" s="21">
        <f t="shared" si="2"/>
        <v>7.63349200933372E-3</v>
      </c>
    </row>
    <row r="23" spans="1:13" ht="15.6" x14ac:dyDescent="0.3">
      <c r="A23" s="174" t="s">
        <v>219</v>
      </c>
      <c r="B23" s="18" t="s">
        <v>201</v>
      </c>
      <c r="C23" s="19">
        <v>5108</v>
      </c>
      <c r="D23" s="19">
        <v>5196</v>
      </c>
      <c r="E23" s="19">
        <v>5231</v>
      </c>
      <c r="F23" s="19">
        <v>5260</v>
      </c>
      <c r="G23" s="19">
        <v>5256</v>
      </c>
      <c r="H23" s="19">
        <v>5259</v>
      </c>
      <c r="I23" s="20"/>
      <c r="J23" s="21">
        <f>H23/H$41</f>
        <v>4.1433917667914121E-2</v>
      </c>
      <c r="K23" s="21">
        <f>(H23-G23)/G23</f>
        <v>5.7077625570776253E-4</v>
      </c>
      <c r="L23" s="21">
        <f t="shared" si="1"/>
        <v>9.8222879629470405E-3</v>
      </c>
      <c r="M23" s="21">
        <f>((H23/C23)^(1/5)-1)</f>
        <v>5.8435988864624644E-3</v>
      </c>
    </row>
    <row r="24" spans="1:13" ht="15.6" x14ac:dyDescent="0.3">
      <c r="A24" s="175"/>
      <c r="B24" s="18" t="s">
        <v>684</v>
      </c>
      <c r="C24" s="22">
        <v>645384075.02001095</v>
      </c>
      <c r="D24" s="22">
        <v>672846125.66000497</v>
      </c>
      <c r="E24" s="22">
        <v>708746992.02999568</v>
      </c>
      <c r="F24" s="22">
        <v>732917849.03999174</v>
      </c>
      <c r="G24" s="22">
        <v>698323687.91999996</v>
      </c>
      <c r="H24" s="22">
        <v>720777069.59999728</v>
      </c>
      <c r="I24" s="20"/>
      <c r="J24" s="21">
        <f>H24/H$42</f>
        <v>8.5983314800563843E-2</v>
      </c>
      <c r="K24" s="21">
        <f>(H24-G24)/G24</f>
        <v>3.2153257963905106E-2</v>
      </c>
      <c r="L24" s="21">
        <f t="shared" si="1"/>
        <v>4.3307552276701911E-2</v>
      </c>
      <c r="M24" s="21">
        <f>((H24/C24)^(1/5)-1)</f>
        <v>2.2342801474720897E-2</v>
      </c>
    </row>
    <row r="25" spans="1:13" ht="15.6" x14ac:dyDescent="0.3">
      <c r="A25" s="175"/>
      <c r="B25" s="18" t="s">
        <v>184</v>
      </c>
      <c r="C25" s="22">
        <v>126347.70458496691</v>
      </c>
      <c r="D25" s="22">
        <v>129493.09577752213</v>
      </c>
      <c r="E25" s="22">
        <v>135489.77098642624</v>
      </c>
      <c r="F25" s="22">
        <v>139337.99411406688</v>
      </c>
      <c r="G25" s="22">
        <v>132862.19328767122</v>
      </c>
      <c r="H25" s="22">
        <v>137055.9173987445</v>
      </c>
      <c r="I25" s="20"/>
      <c r="J25" s="35"/>
      <c r="K25" s="21">
        <f>(H25-G25)/G25</f>
        <v>3.1564465460788262E-2</v>
      </c>
      <c r="L25" s="21">
        <f t="shared" si="1"/>
        <v>3.3159561551471484E-2</v>
      </c>
      <c r="M25" s="21">
        <f>((H25/C25)^(1/5)-1)</f>
        <v>1.6403348002138607E-2</v>
      </c>
    </row>
    <row r="26" spans="1:13" ht="15.6" x14ac:dyDescent="0.3">
      <c r="A26" s="174" t="s">
        <v>220</v>
      </c>
      <c r="B26" s="18" t="s">
        <v>201</v>
      </c>
      <c r="C26" s="19">
        <v>4672</v>
      </c>
      <c r="D26" s="19">
        <v>4693</v>
      </c>
      <c r="E26" s="19">
        <v>4679</v>
      </c>
      <c r="F26" s="19">
        <v>4653</v>
      </c>
      <c r="G26" s="19">
        <v>4617</v>
      </c>
      <c r="H26" s="19">
        <v>4579</v>
      </c>
      <c r="I26" s="20"/>
      <c r="J26" s="21">
        <f>H26/H$41</f>
        <v>3.6076423084498717E-2</v>
      </c>
      <c r="K26" s="21">
        <f t="shared" si="0"/>
        <v>-8.23045267489712E-3</v>
      </c>
      <c r="L26" s="21">
        <f t="shared" si="1"/>
        <v>-1.3574354044323389E-3</v>
      </c>
      <c r="M26" s="21">
        <f t="shared" si="2"/>
        <v>-4.013247680660359E-3</v>
      </c>
    </row>
    <row r="27" spans="1:13" ht="15.6" x14ac:dyDescent="0.3">
      <c r="A27" s="175"/>
      <c r="B27" s="18" t="s">
        <v>684</v>
      </c>
      <c r="C27" s="22">
        <v>832232329.33000517</v>
      </c>
      <c r="D27" s="22">
        <v>851041813.46999466</v>
      </c>
      <c r="E27" s="22">
        <v>869914960.80998397</v>
      </c>
      <c r="F27" s="22">
        <v>880146536.26998258</v>
      </c>
      <c r="G27" s="22">
        <v>839566325.69998884</v>
      </c>
      <c r="H27" s="22">
        <v>852857663.32999074</v>
      </c>
      <c r="I27" s="20"/>
      <c r="J27" s="21">
        <f>H27/H$42</f>
        <v>0.10173954200134583</v>
      </c>
      <c r="K27" s="21">
        <f t="shared" si="0"/>
        <v>1.5831194300128991E-2</v>
      </c>
      <c r="L27" s="21">
        <f t="shared" si="1"/>
        <v>1.8834088227644097E-2</v>
      </c>
      <c r="M27" s="21">
        <f t="shared" si="2"/>
        <v>4.908210752556208E-3</v>
      </c>
    </row>
    <row r="28" spans="1:13" ht="15.6" x14ac:dyDescent="0.3">
      <c r="A28" s="175"/>
      <c r="B28" s="18" t="s">
        <v>184</v>
      </c>
      <c r="C28" s="22">
        <v>178131.9198052237</v>
      </c>
      <c r="D28" s="22">
        <v>181342.81130833042</v>
      </c>
      <c r="E28" s="22">
        <v>185918.99141055439</v>
      </c>
      <c r="F28" s="22">
        <v>189156.78836664144</v>
      </c>
      <c r="G28" s="22">
        <v>181842.3923976584</v>
      </c>
      <c r="H28" s="22">
        <v>186254.13044987788</v>
      </c>
      <c r="I28" s="20"/>
      <c r="J28" s="35"/>
      <c r="K28" s="21">
        <f t="shared" si="0"/>
        <v>2.4261328692661233E-2</v>
      </c>
      <c r="L28" s="21">
        <f t="shared" si="1"/>
        <v>2.021896957722169E-2</v>
      </c>
      <c r="M28" s="21">
        <f t="shared" si="2"/>
        <v>8.9574067249804656E-3</v>
      </c>
    </row>
    <row r="29" spans="1:13" ht="15.6" x14ac:dyDescent="0.3">
      <c r="A29" s="174" t="s">
        <v>221</v>
      </c>
      <c r="B29" s="18" t="s">
        <v>201</v>
      </c>
      <c r="C29" s="19">
        <v>4021</v>
      </c>
      <c r="D29" s="19">
        <v>4098</v>
      </c>
      <c r="E29" s="19">
        <v>4114</v>
      </c>
      <c r="F29" s="19">
        <v>4140</v>
      </c>
      <c r="G29" s="19">
        <v>4159</v>
      </c>
      <c r="H29" s="19">
        <v>4169</v>
      </c>
      <c r="I29" s="20"/>
      <c r="J29" s="21">
        <f>H29/H$41</f>
        <v>3.2846168997439432E-2</v>
      </c>
      <c r="K29" s="21">
        <f t="shared" si="0"/>
        <v>2.4044241404183697E-3</v>
      </c>
      <c r="L29" s="21">
        <f t="shared" si="1"/>
        <v>9.7691294028399156E-3</v>
      </c>
      <c r="M29" s="21">
        <f t="shared" si="2"/>
        <v>7.2553073223959874E-3</v>
      </c>
    </row>
    <row r="30" spans="1:13" ht="15.6" x14ac:dyDescent="0.3">
      <c r="A30" s="175"/>
      <c r="B30" s="18" t="s">
        <v>684</v>
      </c>
      <c r="C30" s="22">
        <v>292214536.29000247</v>
      </c>
      <c r="D30" s="22">
        <v>308884801.47000664</v>
      </c>
      <c r="E30" s="22">
        <v>334906251.50000167</v>
      </c>
      <c r="F30" s="22">
        <v>349141673.08000159</v>
      </c>
      <c r="G30" s="22">
        <v>336069138.48000115</v>
      </c>
      <c r="H30" s="22">
        <v>354446162.66000128</v>
      </c>
      <c r="I30" s="20"/>
      <c r="J30" s="21">
        <f>H30/H$42</f>
        <v>4.2282776838003425E-2</v>
      </c>
      <c r="K30" s="21">
        <f t="shared" si="0"/>
        <v>5.4682272413102605E-2</v>
      </c>
      <c r="L30" s="21">
        <f t="shared" si="1"/>
        <v>6.1125189531046731E-2</v>
      </c>
      <c r="M30" s="21">
        <f t="shared" si="2"/>
        <v>3.936883972894889E-2</v>
      </c>
    </row>
    <row r="31" spans="1:13" ht="15.6" x14ac:dyDescent="0.3">
      <c r="A31" s="175"/>
      <c r="B31" s="18" t="s">
        <v>184</v>
      </c>
      <c r="C31" s="22">
        <v>72672.105518528348</v>
      </c>
      <c r="D31" s="22">
        <v>75374.524516839097</v>
      </c>
      <c r="E31" s="22">
        <v>81406.478245017424</v>
      </c>
      <c r="F31" s="22">
        <v>84333.737458937583</v>
      </c>
      <c r="G31" s="22">
        <v>80805.274941091891</v>
      </c>
      <c r="H31" s="22">
        <v>85019.468136244017</v>
      </c>
      <c r="I31" s="20"/>
      <c r="J31" s="35"/>
      <c r="K31" s="21">
        <f t="shared" si="0"/>
        <v>5.21524516589335E-2</v>
      </c>
      <c r="L31" s="21">
        <f t="shared" si="1"/>
        <v>5.0859209925122162E-2</v>
      </c>
      <c r="M31" s="21">
        <f t="shared" si="2"/>
        <v>3.1882217123204715E-2</v>
      </c>
    </row>
    <row r="32" spans="1:13" ht="15.6" x14ac:dyDescent="0.3">
      <c r="A32" s="174" t="s">
        <v>686</v>
      </c>
      <c r="B32" s="18" t="s">
        <v>201</v>
      </c>
      <c r="C32" s="19">
        <v>1962</v>
      </c>
      <c r="D32" s="19">
        <v>2397</v>
      </c>
      <c r="E32" s="19">
        <v>2911</v>
      </c>
      <c r="F32" s="19">
        <v>3742</v>
      </c>
      <c r="G32" s="19">
        <v>4729</v>
      </c>
      <c r="H32" s="19">
        <v>5721</v>
      </c>
      <c r="I32" s="20"/>
      <c r="J32" s="21">
        <f>H32/H$41</f>
        <v>4.5073862517234588E-2</v>
      </c>
      <c r="K32" s="21">
        <f t="shared" si="0"/>
        <v>0.2097695072954113</v>
      </c>
      <c r="L32" s="21">
        <f t="shared" si="1"/>
        <v>0.2401329879787899</v>
      </c>
      <c r="M32" s="21">
        <f t="shared" si="2"/>
        <v>0.23866706123800308</v>
      </c>
    </row>
    <row r="33" spans="1:13" ht="15.6" x14ac:dyDescent="0.3">
      <c r="A33" s="175"/>
      <c r="B33" s="18" t="s">
        <v>684</v>
      </c>
      <c r="C33" s="22">
        <v>69550984.279999465</v>
      </c>
      <c r="D33" s="22">
        <v>77426279.18000032</v>
      </c>
      <c r="E33" s="22">
        <v>91747085.699999988</v>
      </c>
      <c r="F33" s="22">
        <v>106188698.76000006</v>
      </c>
      <c r="G33" s="22">
        <v>113275430.49000014</v>
      </c>
      <c r="H33" s="22">
        <v>135687437.03000116</v>
      </c>
      <c r="I33" s="20"/>
      <c r="J33" s="21">
        <f>H33/H$42</f>
        <v>1.6186496636341269E-2</v>
      </c>
      <c r="K33" s="21">
        <f t="shared" si="0"/>
        <v>0.1978540840061476</v>
      </c>
      <c r="L33" s="21">
        <f t="shared" si="1"/>
        <v>0.15148514468269769</v>
      </c>
      <c r="M33" s="21">
        <f t="shared" si="2"/>
        <v>0.14300274071243613</v>
      </c>
    </row>
    <row r="34" spans="1:13" ht="15.6" x14ac:dyDescent="0.3">
      <c r="A34" s="175"/>
      <c r="B34" s="18" t="s">
        <v>184</v>
      </c>
      <c r="C34" s="22">
        <v>35449.023588175056</v>
      </c>
      <c r="D34" s="22">
        <v>32301.326316228751</v>
      </c>
      <c r="E34" s="22">
        <v>31517.377430436271</v>
      </c>
      <c r="F34" s="22">
        <v>28377.525056119739</v>
      </c>
      <c r="G34" s="22">
        <v>23953.358107422318</v>
      </c>
      <c r="H34" s="22">
        <v>23717.433495892528</v>
      </c>
      <c r="I34" s="20"/>
      <c r="J34" s="35"/>
      <c r="K34" s="21">
        <f t="shared" si="0"/>
        <v>-9.8493334617948715E-3</v>
      </c>
      <c r="L34" s="21">
        <f t="shared" si="1"/>
        <v>-7.1482529821719765E-2</v>
      </c>
      <c r="M34" s="21">
        <f t="shared" si="2"/>
        <v>-7.7231665811758887E-2</v>
      </c>
    </row>
    <row r="35" spans="1:13" ht="15.6" x14ac:dyDescent="0.3">
      <c r="A35" s="174" t="s">
        <v>223</v>
      </c>
      <c r="B35" s="18" t="s">
        <v>201</v>
      </c>
      <c r="C35" s="19">
        <v>3276</v>
      </c>
      <c r="D35" s="19">
        <v>3434</v>
      </c>
      <c r="E35" s="19">
        <v>3515</v>
      </c>
      <c r="F35" s="19">
        <v>3589</v>
      </c>
      <c r="G35" s="19">
        <v>3717</v>
      </c>
      <c r="H35" s="19">
        <v>3775</v>
      </c>
      <c r="I35" s="20"/>
      <c r="J35" s="21">
        <f>H35/H$41</f>
        <v>2.9741973606460508E-2</v>
      </c>
      <c r="K35" s="21">
        <f t="shared" si="0"/>
        <v>1.5603981705676621E-2</v>
      </c>
      <c r="L35" s="21">
        <f t="shared" si="1"/>
        <v>3.0884132789043894E-2</v>
      </c>
      <c r="M35" s="21">
        <f t="shared" si="2"/>
        <v>2.8761285791865321E-2</v>
      </c>
    </row>
    <row r="36" spans="1:13" ht="15.6" x14ac:dyDescent="0.3">
      <c r="A36" s="175"/>
      <c r="B36" s="18" t="s">
        <v>684</v>
      </c>
      <c r="C36" s="22">
        <v>86973874.179999277</v>
      </c>
      <c r="D36" s="22">
        <v>103470030.7700002</v>
      </c>
      <c r="E36" s="22">
        <v>126419771.41999993</v>
      </c>
      <c r="F36" s="22">
        <v>139666275.20000023</v>
      </c>
      <c r="G36" s="22">
        <v>141049695.26000026</v>
      </c>
      <c r="H36" s="22">
        <v>153178188.98000079</v>
      </c>
      <c r="I36" s="20"/>
      <c r="J36" s="21">
        <f>H36/H$42</f>
        <v>1.8273012557068334E-2</v>
      </c>
      <c r="K36" s="21">
        <f t="shared" si="0"/>
        <v>8.5987379821301946E-2</v>
      </c>
      <c r="L36" s="21">
        <f t="shared" si="1"/>
        <v>0.17102880608172799</v>
      </c>
      <c r="M36" s="21">
        <f t="shared" si="2"/>
        <v>0.11985456048243215</v>
      </c>
    </row>
    <row r="37" spans="1:13" ht="15.6" x14ac:dyDescent="0.3">
      <c r="A37" s="175"/>
      <c r="B37" s="18" t="s">
        <v>184</v>
      </c>
      <c r="C37" s="22">
        <v>26548.801642246421</v>
      </c>
      <c r="D37" s="22">
        <v>30131.051476412405</v>
      </c>
      <c r="E37" s="22">
        <v>35965.795567567548</v>
      </c>
      <c r="F37" s="22">
        <v>38915.094789635055</v>
      </c>
      <c r="G37" s="22">
        <v>37947.187317729418</v>
      </c>
      <c r="H37" s="22">
        <v>40577.003703311471</v>
      </c>
      <c r="I37" s="20"/>
      <c r="J37" s="35"/>
      <c r="K37" s="21">
        <f t="shared" si="0"/>
        <v>6.9302010806829115E-2</v>
      </c>
      <c r="L37" s="21">
        <f t="shared" si="1"/>
        <v>0.13594609601131835</v>
      </c>
      <c r="M37" s="21">
        <f t="shared" si="2"/>
        <v>8.8546561722965489E-2</v>
      </c>
    </row>
    <row r="38" spans="1:13" ht="15.6" x14ac:dyDescent="0.3">
      <c r="A38" s="174" t="s">
        <v>224</v>
      </c>
      <c r="B38" s="18" t="s">
        <v>201</v>
      </c>
      <c r="C38" s="19">
        <v>17685</v>
      </c>
      <c r="D38" s="19">
        <v>16630</v>
      </c>
      <c r="E38" s="19">
        <v>15437</v>
      </c>
      <c r="F38" s="19">
        <v>13707</v>
      </c>
      <c r="G38" s="19">
        <v>11859</v>
      </c>
      <c r="H38" s="19">
        <v>11288</v>
      </c>
      <c r="I38" s="20"/>
      <c r="J38" s="21">
        <f>H38/H$41</f>
        <v>8.8934410084695686E-2</v>
      </c>
      <c r="K38" s="21">
        <f t="shared" si="0"/>
        <v>-4.8149085083059283E-2</v>
      </c>
      <c r="L38" s="21">
        <f t="shared" si="1"/>
        <v>-8.1429593795198985E-2</v>
      </c>
      <c r="M38" s="21">
        <f t="shared" si="2"/>
        <v>-8.5881733630531087E-2</v>
      </c>
    </row>
    <row r="39" spans="1:13" ht="15.6" x14ac:dyDescent="0.3">
      <c r="A39" s="175"/>
      <c r="B39" s="18" t="s">
        <v>684</v>
      </c>
      <c r="C39" s="22">
        <v>1103069167.8900573</v>
      </c>
      <c r="D39" s="22">
        <v>1015791265.4200084</v>
      </c>
      <c r="E39" s="22">
        <v>946173859.71998405</v>
      </c>
      <c r="F39" s="22">
        <v>831351643.339993</v>
      </c>
      <c r="G39" s="22">
        <v>612083514.75000095</v>
      </c>
      <c r="H39" s="22">
        <v>479434031.07000226</v>
      </c>
      <c r="I39" s="20"/>
      <c r="J39" s="21">
        <f>H39/H$42</f>
        <v>5.7192894943886914E-2</v>
      </c>
      <c r="K39" s="21">
        <f t="shared" si="0"/>
        <v>-0.21671794858611407</v>
      </c>
      <c r="L39" s="21">
        <f t="shared" si="1"/>
        <v>-8.9959602854287724E-2</v>
      </c>
      <c r="M39" s="21">
        <f t="shared" si="2"/>
        <v>-0.15350339155329762</v>
      </c>
    </row>
    <row r="40" spans="1:13" ht="15.6" x14ac:dyDescent="0.3">
      <c r="A40" s="175"/>
      <c r="B40" s="18" t="s">
        <v>184</v>
      </c>
      <c r="C40" s="22">
        <v>62373.150573370505</v>
      </c>
      <c r="D40" s="22">
        <v>61081.856008419025</v>
      </c>
      <c r="E40" s="22">
        <v>61292.599580228285</v>
      </c>
      <c r="F40" s="22">
        <v>60651.611828991976</v>
      </c>
      <c r="G40" s="22">
        <v>51613.417214773668</v>
      </c>
      <c r="H40" s="22">
        <v>42472.89431874577</v>
      </c>
      <c r="I40" s="20"/>
      <c r="J40" s="35"/>
      <c r="K40" s="21">
        <f t="shared" si="0"/>
        <v>-0.17709586749492615</v>
      </c>
      <c r="L40" s="21">
        <f t="shared" si="1"/>
        <v>-9.2861788290476976E-3</v>
      </c>
      <c r="M40" s="21">
        <f t="shared" si="2"/>
        <v>-7.3974736541841613E-2</v>
      </c>
    </row>
    <row r="41" spans="1:13" ht="15.6" x14ac:dyDescent="0.3">
      <c r="A41" s="176" t="s">
        <v>210</v>
      </c>
      <c r="B41" s="23" t="s">
        <v>201</v>
      </c>
      <c r="C41" s="24">
        <v>115574</v>
      </c>
      <c r="D41" s="24">
        <v>117934</v>
      </c>
      <c r="E41" s="24">
        <v>119842</v>
      </c>
      <c r="F41" s="24">
        <v>121916</v>
      </c>
      <c r="G41" s="24">
        <v>123969</v>
      </c>
      <c r="H41" s="24">
        <v>126925</v>
      </c>
      <c r="I41" s="20"/>
      <c r="J41" s="35"/>
      <c r="K41" s="26">
        <f t="shared" si="0"/>
        <v>2.3844670845130637E-2</v>
      </c>
      <c r="L41" s="26">
        <f t="shared" si="1"/>
        <v>1.7966580005453592E-2</v>
      </c>
      <c r="M41" s="26">
        <f t="shared" si="2"/>
        <v>1.8913709064925621E-2</v>
      </c>
    </row>
    <row r="42" spans="1:13" ht="15.6" x14ac:dyDescent="0.3">
      <c r="A42" s="177"/>
      <c r="B42" s="23" t="s">
        <v>684</v>
      </c>
      <c r="C42" s="27">
        <v>7323228240.0927639</v>
      </c>
      <c r="D42" s="27">
        <v>7631116428.6077442</v>
      </c>
      <c r="E42" s="27">
        <v>8227355486.7399864</v>
      </c>
      <c r="F42" s="27">
        <v>8513714881.1600018</v>
      </c>
      <c r="G42" s="27">
        <v>8034117467.7500763</v>
      </c>
      <c r="H42" s="27">
        <v>8382755087.6797638</v>
      </c>
      <c r="I42" s="20"/>
      <c r="J42" s="35"/>
      <c r="K42" s="26">
        <f t="shared" si="0"/>
        <v>4.3394638095492287E-2</v>
      </c>
      <c r="L42" s="26">
        <f t="shared" si="1"/>
        <v>5.1490881069592431E-2</v>
      </c>
      <c r="M42" s="26">
        <f t="shared" si="2"/>
        <v>2.7393565919159535E-2</v>
      </c>
    </row>
    <row r="43" spans="1:13" ht="15.6" x14ac:dyDescent="0.3">
      <c r="A43" s="177"/>
      <c r="B43" s="23" t="s">
        <v>184</v>
      </c>
      <c r="C43" s="27">
        <v>63363.976673756762</v>
      </c>
      <c r="D43" s="27">
        <v>64706.67007485326</v>
      </c>
      <c r="E43" s="27">
        <v>68651.68711086252</v>
      </c>
      <c r="F43" s="27">
        <v>69832.62968896619</v>
      </c>
      <c r="G43" s="27">
        <v>64807.47176915258</v>
      </c>
      <c r="H43" s="27">
        <v>66044.948494620941</v>
      </c>
      <c r="I43" s="20"/>
      <c r="J43" s="35"/>
      <c r="K43" s="26">
        <f t="shared" si="0"/>
        <v>1.9094661335907599E-2</v>
      </c>
      <c r="L43" s="26">
        <f t="shared" si="1"/>
        <v>3.2932614608977895E-2</v>
      </c>
      <c r="M43" s="26">
        <f t="shared" si="2"/>
        <v>8.3224484848829494E-3</v>
      </c>
    </row>
    <row r="45" spans="1:13" x14ac:dyDescent="0.3">
      <c r="A45" t="s">
        <v>225</v>
      </c>
    </row>
  </sheetData>
  <sheetProtection algorithmName="SHA-512" hashValue="IO5Vq3CZ780shz47gcE2T21opOa59Q3WPdw+nRX+IWcYCeFVEKUHm57MO2gpSP0Q63NwC3B+5lj5R2QuctFwrA==" saltValue="ujbOths1nsFUxKLjk0eywQ==" spinCount="100000" sheet="1" objects="1" scenarios="1"/>
  <mergeCells count="17">
    <mergeCell ref="A29:A31"/>
    <mergeCell ref="A32:A34"/>
    <mergeCell ref="A35:A37"/>
    <mergeCell ref="A38:A40"/>
    <mergeCell ref="A41:A43"/>
    <mergeCell ref="A26:A28"/>
    <mergeCell ref="A23:A25"/>
    <mergeCell ref="A1:M1"/>
    <mergeCell ref="A2:M2"/>
    <mergeCell ref="A3:M3"/>
    <mergeCell ref="A4:M4"/>
    <mergeCell ref="C6:H6"/>
    <mergeCell ref="A8:A10"/>
    <mergeCell ref="A11:A13"/>
    <mergeCell ref="A14:A16"/>
    <mergeCell ref="A17:A19"/>
    <mergeCell ref="A20:A22"/>
  </mergeCells>
  <printOptions horizontalCentered="1"/>
  <pageMargins left="0.25" right="0.25" top="0.75" bottom="0.75" header="0.3" footer="0.3"/>
  <pageSetup scale="66" orientation="landscape" r:id="rId1"/>
  <headerFooter>
    <oddFooter>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DBC2C-2648-42A5-BA7F-4E414A0DF1FB}">
  <sheetPr>
    <pageSetUpPr fitToPage="1"/>
  </sheetPr>
  <dimension ref="A1:L25"/>
  <sheetViews>
    <sheetView workbookViewId="0">
      <selection activeCell="A2" sqref="A2"/>
    </sheetView>
  </sheetViews>
  <sheetFormatPr defaultRowHeight="14.4" x14ac:dyDescent="0.3"/>
  <cols>
    <col min="1" max="1" width="25.109375" customWidth="1"/>
    <col min="2" max="2" width="9.109375" style="122" bestFit="1" customWidth="1"/>
    <col min="3" max="3" width="11.21875" bestFit="1" customWidth="1"/>
    <col min="4" max="4" width="8.6640625" style="122" customWidth="1"/>
    <col min="5" max="5" width="9.33203125" bestFit="1" customWidth="1"/>
    <col min="6" max="6" width="9.6640625" bestFit="1" customWidth="1"/>
    <col min="7" max="7" width="8.777343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481</v>
      </c>
      <c r="B1" s="162"/>
      <c r="C1" s="162"/>
      <c r="D1" s="162"/>
      <c r="E1" s="162"/>
      <c r="F1" s="162"/>
      <c r="G1" s="162"/>
      <c r="H1" s="162"/>
      <c r="I1" s="162"/>
      <c r="J1" s="162"/>
      <c r="K1" s="162"/>
      <c r="L1" s="162"/>
    </row>
    <row r="2" spans="1:12" ht="22.95" customHeight="1" x14ac:dyDescent="0.4">
      <c r="A2" s="162" t="s">
        <v>480</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69" t="s">
        <v>244</v>
      </c>
      <c r="D6" s="75" t="s">
        <v>181</v>
      </c>
      <c r="E6" s="69" t="s">
        <v>201</v>
      </c>
      <c r="F6" s="69" t="s">
        <v>342</v>
      </c>
      <c r="G6" s="69" t="s">
        <v>343</v>
      </c>
      <c r="H6" s="69" t="s">
        <v>183</v>
      </c>
      <c r="I6" s="69" t="s">
        <v>184</v>
      </c>
      <c r="J6" s="69" t="s">
        <v>344</v>
      </c>
      <c r="K6" s="69" t="s">
        <v>345</v>
      </c>
      <c r="L6" s="69" t="s">
        <v>346</v>
      </c>
    </row>
    <row r="7" spans="1:12" x14ac:dyDescent="0.3">
      <c r="A7" s="206" t="s">
        <v>277</v>
      </c>
      <c r="B7" s="206" t="s">
        <v>406</v>
      </c>
      <c r="C7" s="206" t="s">
        <v>245</v>
      </c>
      <c r="D7" s="123" t="s">
        <v>186</v>
      </c>
      <c r="E7" s="102">
        <v>266</v>
      </c>
      <c r="F7" s="102">
        <v>139.41666666666666</v>
      </c>
      <c r="G7" s="102">
        <v>370914</v>
      </c>
      <c r="H7" s="101">
        <v>5645241.1099999985</v>
      </c>
      <c r="I7" s="101">
        <v>21222.710939849618</v>
      </c>
      <c r="J7" s="101">
        <v>40491.866897788394</v>
      </c>
      <c r="K7" s="102">
        <v>1394.4135338345864</v>
      </c>
      <c r="L7" s="118">
        <v>15.219811357888887</v>
      </c>
    </row>
    <row r="8" spans="1:12" x14ac:dyDescent="0.3">
      <c r="A8" s="194"/>
      <c r="B8" s="194"/>
      <c r="C8" s="194"/>
      <c r="D8" s="123" t="s">
        <v>187</v>
      </c>
      <c r="E8" s="102">
        <v>272</v>
      </c>
      <c r="F8" s="102">
        <v>133.83333333333334</v>
      </c>
      <c r="G8" s="102">
        <v>346009</v>
      </c>
      <c r="H8" s="101">
        <v>4961769.0600000005</v>
      </c>
      <c r="I8" s="101">
        <v>18241.798014705884</v>
      </c>
      <c r="J8" s="101">
        <v>37074.239551681196</v>
      </c>
      <c r="K8" s="102">
        <v>1272.0919117647059</v>
      </c>
      <c r="L8" s="118">
        <v>14.340000000000002</v>
      </c>
    </row>
    <row r="9" spans="1:12" x14ac:dyDescent="0.3">
      <c r="A9" s="194"/>
      <c r="B9" s="194"/>
      <c r="C9" s="194"/>
      <c r="D9" s="123" t="s">
        <v>188</v>
      </c>
      <c r="E9" s="102">
        <v>256</v>
      </c>
      <c r="F9" s="102">
        <v>149.5</v>
      </c>
      <c r="G9" s="102">
        <v>355905</v>
      </c>
      <c r="H9" s="101">
        <v>5103677.6999999993</v>
      </c>
      <c r="I9" s="101">
        <v>19936.241015624997</v>
      </c>
      <c r="J9" s="101">
        <v>34138.312374581932</v>
      </c>
      <c r="K9" s="102">
        <v>1390.25390625</v>
      </c>
      <c r="L9" s="118">
        <v>14.339999999999998</v>
      </c>
    </row>
    <row r="10" spans="1:12" x14ac:dyDescent="0.3">
      <c r="A10" s="194"/>
      <c r="B10" s="194"/>
      <c r="C10" s="194"/>
      <c r="D10" s="123" t="s">
        <v>189</v>
      </c>
      <c r="E10" s="102">
        <v>229</v>
      </c>
      <c r="F10" s="102">
        <v>97.666666666666671</v>
      </c>
      <c r="G10" s="102">
        <v>226327</v>
      </c>
      <c r="H10" s="101">
        <v>3245529.18</v>
      </c>
      <c r="I10" s="101">
        <v>14172.616506550219</v>
      </c>
      <c r="J10" s="101">
        <v>33230.674197952219</v>
      </c>
      <c r="K10" s="102">
        <v>988.32751091703062</v>
      </c>
      <c r="L10" s="118">
        <v>14.34</v>
      </c>
    </row>
    <row r="11" spans="1:12" x14ac:dyDescent="0.3">
      <c r="A11" s="194"/>
      <c r="B11" s="194"/>
      <c r="C11" s="194"/>
      <c r="D11" s="123" t="s">
        <v>682</v>
      </c>
      <c r="E11" s="126" t="s">
        <v>267</v>
      </c>
      <c r="F11" s="102"/>
      <c r="G11" s="102">
        <v>45672</v>
      </c>
      <c r="H11" s="101">
        <v>654936.48</v>
      </c>
      <c r="I11" s="101"/>
      <c r="J11" s="101"/>
      <c r="K11" s="102"/>
      <c r="L11" s="118">
        <v>14.34</v>
      </c>
    </row>
    <row r="12" spans="1:12" x14ac:dyDescent="0.3">
      <c r="A12" s="194"/>
      <c r="B12" s="194"/>
      <c r="C12" s="194"/>
      <c r="D12" s="123" t="s">
        <v>709</v>
      </c>
      <c r="E12" s="126" t="s">
        <v>267</v>
      </c>
      <c r="F12" s="102"/>
      <c r="G12" s="102">
        <v>22794</v>
      </c>
      <c r="H12" s="101">
        <v>326865.96000000002</v>
      </c>
      <c r="I12" s="101"/>
      <c r="J12" s="101"/>
      <c r="K12" s="102"/>
      <c r="L12" s="118">
        <v>14.340000000000002</v>
      </c>
    </row>
    <row r="13" spans="1:12" x14ac:dyDescent="0.3">
      <c r="A13" s="194"/>
      <c r="B13" s="194"/>
      <c r="C13" s="206" t="s">
        <v>246</v>
      </c>
      <c r="D13" s="123" t="s">
        <v>186</v>
      </c>
      <c r="E13" s="102">
        <v>18800</v>
      </c>
      <c r="F13" s="102">
        <v>11878.166666666666</v>
      </c>
      <c r="G13" s="102">
        <v>22977711</v>
      </c>
      <c r="H13" s="101">
        <v>135719550.43000004</v>
      </c>
      <c r="I13" s="101">
        <v>7219.125022872342</v>
      </c>
      <c r="J13" s="101">
        <v>11425.96784829309</v>
      </c>
      <c r="K13" s="102">
        <v>1222.218670212766</v>
      </c>
      <c r="L13" s="118">
        <v>5.9065740025192257</v>
      </c>
    </row>
    <row r="14" spans="1:12" x14ac:dyDescent="0.3">
      <c r="A14" s="194"/>
      <c r="B14" s="194"/>
      <c r="C14" s="194"/>
      <c r="D14" s="123" t="s">
        <v>187</v>
      </c>
      <c r="E14" s="102">
        <v>20150</v>
      </c>
      <c r="F14" s="102">
        <v>12671.75</v>
      </c>
      <c r="G14" s="102">
        <v>26265169</v>
      </c>
      <c r="H14" s="101">
        <v>161109595.1300002</v>
      </c>
      <c r="I14" s="101">
        <v>7995.5134059553448</v>
      </c>
      <c r="J14" s="101">
        <v>12714.07620336577</v>
      </c>
      <c r="K14" s="102">
        <v>1303.4823325062034</v>
      </c>
      <c r="L14" s="118">
        <v>6.1339637727059824</v>
      </c>
    </row>
    <row r="15" spans="1:12" x14ac:dyDescent="0.3">
      <c r="A15" s="194"/>
      <c r="B15" s="194"/>
      <c r="C15" s="194"/>
      <c r="D15" s="123" t="s">
        <v>188</v>
      </c>
      <c r="E15" s="102">
        <v>21181</v>
      </c>
      <c r="F15" s="102">
        <v>13784.416666666666</v>
      </c>
      <c r="G15" s="102">
        <v>31255645</v>
      </c>
      <c r="H15" s="101">
        <v>198363663.43999976</v>
      </c>
      <c r="I15" s="101">
        <v>9365.1698899957391</v>
      </c>
      <c r="J15" s="101">
        <v>14390.428571394008</v>
      </c>
      <c r="K15" s="102">
        <v>1475.6453897360843</v>
      </c>
      <c r="L15" s="118">
        <v>6.3464907999818836</v>
      </c>
    </row>
    <row r="16" spans="1:12" x14ac:dyDescent="0.3">
      <c r="A16" s="194"/>
      <c r="B16" s="194"/>
      <c r="C16" s="194"/>
      <c r="D16" s="123" t="s">
        <v>189</v>
      </c>
      <c r="E16" s="102">
        <v>21601</v>
      </c>
      <c r="F16" s="102">
        <v>12843.333333333334</v>
      </c>
      <c r="G16" s="102">
        <v>33852885</v>
      </c>
      <c r="H16" s="101">
        <v>216035593.94000036</v>
      </c>
      <c r="I16" s="101">
        <v>10001.184849775489</v>
      </c>
      <c r="J16" s="101">
        <v>16820.835240591776</v>
      </c>
      <c r="K16" s="102">
        <v>1567.1906393222537</v>
      </c>
      <c r="L16" s="118">
        <v>6.3816006801192975</v>
      </c>
    </row>
    <row r="17" spans="1:12" x14ac:dyDescent="0.3">
      <c r="A17" s="194"/>
      <c r="B17" s="194"/>
      <c r="C17" s="194"/>
      <c r="D17" s="123" t="s">
        <v>682</v>
      </c>
      <c r="E17" s="102">
        <v>17805</v>
      </c>
      <c r="F17" s="102">
        <v>11088.666666666666</v>
      </c>
      <c r="G17" s="102">
        <v>31785218</v>
      </c>
      <c r="H17" s="101">
        <v>205750366.91</v>
      </c>
      <c r="I17" s="101">
        <v>11555.763376017972</v>
      </c>
      <c r="J17" s="101">
        <v>18555.014150483978</v>
      </c>
      <c r="K17" s="102">
        <v>1785.1849480483011</v>
      </c>
      <c r="L17" s="118">
        <v>6.4731463194620842</v>
      </c>
    </row>
    <row r="18" spans="1:12" x14ac:dyDescent="0.3">
      <c r="A18" s="194"/>
      <c r="B18" s="194"/>
      <c r="C18" s="194"/>
      <c r="D18" s="123" t="s">
        <v>709</v>
      </c>
      <c r="E18" s="102">
        <v>20339</v>
      </c>
      <c r="F18" s="102">
        <v>13383.833333333334</v>
      </c>
      <c r="G18" s="102">
        <v>38793448</v>
      </c>
      <c r="H18" s="101">
        <v>256450881.65999994</v>
      </c>
      <c r="I18" s="101">
        <v>12608.82450759624</v>
      </c>
      <c r="J18" s="101">
        <v>19161.24291695204</v>
      </c>
      <c r="K18" s="102">
        <v>1907.3429372142191</v>
      </c>
      <c r="L18" s="118">
        <v>6.610675123799254</v>
      </c>
    </row>
    <row r="19" spans="1:12" x14ac:dyDescent="0.3">
      <c r="A19" s="194"/>
      <c r="B19" s="206" t="s">
        <v>347</v>
      </c>
      <c r="C19" s="206" t="s">
        <v>246</v>
      </c>
      <c r="D19" s="123" t="s">
        <v>187</v>
      </c>
      <c r="E19" s="102">
        <v>67</v>
      </c>
      <c r="F19" s="102">
        <v>17.25</v>
      </c>
      <c r="G19" s="102">
        <v>4356</v>
      </c>
      <c r="H19" s="101">
        <v>1322259.43</v>
      </c>
      <c r="I19" s="101">
        <v>19735.215373134328</v>
      </c>
      <c r="J19" s="101">
        <v>76652.720579710149</v>
      </c>
      <c r="K19" s="102">
        <v>65.014925373134332</v>
      </c>
      <c r="L19" s="118">
        <v>303.54899678604221</v>
      </c>
    </row>
    <row r="20" spans="1:12" x14ac:dyDescent="0.3">
      <c r="A20" s="194"/>
      <c r="B20" s="194"/>
      <c r="C20" s="194"/>
      <c r="D20" s="123" t="s">
        <v>188</v>
      </c>
      <c r="E20" s="102">
        <v>59</v>
      </c>
      <c r="F20" s="102">
        <v>16.416666666666668</v>
      </c>
      <c r="G20" s="102">
        <v>4094</v>
      </c>
      <c r="H20" s="101">
        <v>1297125.58</v>
      </c>
      <c r="I20" s="101">
        <v>21985.179322033899</v>
      </c>
      <c r="J20" s="101">
        <v>79012.725685279191</v>
      </c>
      <c r="K20" s="102">
        <v>69.389830508474574</v>
      </c>
      <c r="L20" s="118">
        <v>316.83575476306794</v>
      </c>
    </row>
    <row r="21" spans="1:12" x14ac:dyDescent="0.3">
      <c r="A21" s="194"/>
      <c r="B21" s="194"/>
      <c r="C21" s="194"/>
      <c r="D21" s="123" t="s">
        <v>189</v>
      </c>
      <c r="E21" s="102">
        <v>70</v>
      </c>
      <c r="F21" s="102">
        <v>18.333333333333332</v>
      </c>
      <c r="G21" s="102">
        <v>4468</v>
      </c>
      <c r="H21" s="101">
        <v>1511859.76</v>
      </c>
      <c r="I21" s="101">
        <v>21597.996571428572</v>
      </c>
      <c r="J21" s="101">
        <v>82465.077818181817</v>
      </c>
      <c r="K21" s="102">
        <v>63.828571428571429</v>
      </c>
      <c r="L21" s="118">
        <v>338.37505819158463</v>
      </c>
    </row>
    <row r="22" spans="1:12" x14ac:dyDescent="0.3">
      <c r="A22" s="194"/>
      <c r="B22" s="194"/>
      <c r="C22" s="194"/>
      <c r="D22" s="123" t="s">
        <v>682</v>
      </c>
      <c r="E22" s="102">
        <v>36</v>
      </c>
      <c r="F22" s="102">
        <v>6.5</v>
      </c>
      <c r="G22" s="102">
        <v>1271</v>
      </c>
      <c r="H22" s="101">
        <v>439235.77999999997</v>
      </c>
      <c r="I22" s="101">
        <v>12200.993888888888</v>
      </c>
      <c r="J22" s="101">
        <v>67574.735384615386</v>
      </c>
      <c r="K22" s="102">
        <v>35.305555555555557</v>
      </c>
      <c r="L22" s="118">
        <v>345.58283241542091</v>
      </c>
    </row>
    <row r="23" spans="1:12" x14ac:dyDescent="0.3">
      <c r="A23" s="194"/>
      <c r="B23" s="194"/>
      <c r="C23" s="194"/>
      <c r="D23" s="123" t="s">
        <v>709</v>
      </c>
      <c r="E23" s="102">
        <v>84</v>
      </c>
      <c r="F23" s="102">
        <v>16</v>
      </c>
      <c r="G23" s="102">
        <v>2075</v>
      </c>
      <c r="H23" s="101">
        <v>692480.64</v>
      </c>
      <c r="I23" s="101">
        <v>8243.8171428571422</v>
      </c>
      <c r="J23" s="101">
        <v>43280.04</v>
      </c>
      <c r="K23" s="102">
        <v>24.702380952380953</v>
      </c>
      <c r="L23" s="118">
        <v>333.7256096385542</v>
      </c>
    </row>
    <row r="25" spans="1:12" x14ac:dyDescent="0.3">
      <c r="A25" t="s">
        <v>348</v>
      </c>
    </row>
  </sheetData>
  <sheetProtection algorithmName="SHA-512" hashValue="zPVKn/0PivVWjkUTMXZ3+7JCHrOQFQeT7pcXcfSpMMC/QICsH9HVAto09JPOhCHMY4zC1eT5wi9ZK7SN0HejKA==" saltValue="UMRoLPuKwJrB95PSmul1qA==" spinCount="100000" sheet="1" objects="1" scenarios="1"/>
  <mergeCells count="10">
    <mergeCell ref="A1:L1"/>
    <mergeCell ref="A2:L2"/>
    <mergeCell ref="A3:L3"/>
    <mergeCell ref="A4:L4"/>
    <mergeCell ref="A7:A23"/>
    <mergeCell ref="B7:B18"/>
    <mergeCell ref="C7:C12"/>
    <mergeCell ref="C13:C18"/>
    <mergeCell ref="B19:B23"/>
    <mergeCell ref="C19:C23"/>
  </mergeCells>
  <printOptions horizontalCentered="1"/>
  <pageMargins left="0.25" right="0.25" top="0.75" bottom="0.75" header="0.3" footer="0.3"/>
  <pageSetup orientation="landscape" r:id="rId1"/>
  <headerFooter>
    <oddFooter>Page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C1FA8-B8C3-42DD-8802-37574DBF56D7}">
  <sheetPr>
    <pageSetUpPr fitToPage="1"/>
  </sheetPr>
  <dimension ref="A1:L21"/>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2" ht="22.8" x14ac:dyDescent="0.4">
      <c r="A1" s="162" t="s">
        <v>492</v>
      </c>
      <c r="B1" s="162"/>
      <c r="C1" s="162"/>
      <c r="D1" s="162"/>
      <c r="E1" s="162"/>
      <c r="F1" s="162"/>
      <c r="G1" s="162"/>
      <c r="H1" s="162"/>
      <c r="I1" s="162"/>
      <c r="J1" s="162"/>
      <c r="K1" s="162"/>
      <c r="L1"/>
    </row>
    <row r="2" spans="1:12" ht="22.8" x14ac:dyDescent="0.4">
      <c r="A2" s="162" t="s">
        <v>480</v>
      </c>
      <c r="B2" s="162"/>
      <c r="C2" s="162"/>
      <c r="D2" s="162"/>
      <c r="E2" s="162"/>
      <c r="F2" s="162"/>
      <c r="G2" s="162"/>
      <c r="H2" s="162"/>
      <c r="I2" s="162"/>
      <c r="J2" s="162"/>
      <c r="K2" s="162"/>
      <c r="L2"/>
    </row>
    <row r="3" spans="1:12" ht="22.8" x14ac:dyDescent="0.4">
      <c r="A3" s="162" t="s">
        <v>350</v>
      </c>
      <c r="B3" s="162"/>
      <c r="C3" s="162"/>
      <c r="D3" s="162"/>
      <c r="E3" s="162"/>
      <c r="F3" s="162"/>
      <c r="G3" s="162"/>
      <c r="H3" s="162"/>
      <c r="I3" s="162"/>
      <c r="J3" s="162"/>
      <c r="K3" s="162"/>
      <c r="L3"/>
    </row>
    <row r="4" spans="1:12" ht="22.8" x14ac:dyDescent="0.4">
      <c r="A4" s="162" t="s">
        <v>713</v>
      </c>
      <c r="B4" s="162"/>
      <c r="C4" s="162"/>
      <c r="D4" s="162"/>
      <c r="E4" s="162"/>
      <c r="F4" s="162"/>
      <c r="G4" s="162"/>
      <c r="H4" s="162"/>
      <c r="I4" s="162"/>
      <c r="J4" s="162"/>
      <c r="K4" s="162"/>
      <c r="L4"/>
    </row>
    <row r="5" spans="1:12" ht="22.8" x14ac:dyDescent="0.4">
      <c r="A5" s="129"/>
      <c r="B5" s="129"/>
      <c r="C5" s="129"/>
      <c r="D5" s="129"/>
      <c r="E5" s="129"/>
      <c r="F5" s="129"/>
      <c r="G5" s="129"/>
      <c r="H5" s="129"/>
      <c r="I5" s="129"/>
      <c r="J5" s="129"/>
      <c r="K5" s="129"/>
      <c r="L5"/>
    </row>
    <row r="6" spans="1:12" s="86" customFormat="1" ht="48.6" x14ac:dyDescent="0.3">
      <c r="A6" s="124" t="s">
        <v>286</v>
      </c>
      <c r="B6" s="125" t="s">
        <v>244</v>
      </c>
      <c r="C6" s="124" t="s">
        <v>351</v>
      </c>
      <c r="D6" s="125" t="s">
        <v>201</v>
      </c>
      <c r="E6" s="125" t="s">
        <v>1116</v>
      </c>
      <c r="F6" s="125" t="s">
        <v>1117</v>
      </c>
      <c r="G6" s="125" t="s">
        <v>719</v>
      </c>
      <c r="H6" s="125" t="s">
        <v>352</v>
      </c>
      <c r="I6" s="125" t="s">
        <v>1118</v>
      </c>
      <c r="J6" s="125" t="s">
        <v>184</v>
      </c>
      <c r="K6" s="125" t="s">
        <v>353</v>
      </c>
      <c r="L6" s="128"/>
    </row>
    <row r="7" spans="1:12" x14ac:dyDescent="0.3">
      <c r="A7" s="206" t="s">
        <v>277</v>
      </c>
      <c r="B7" s="186" t="s">
        <v>245</v>
      </c>
      <c r="C7" s="103" t="s">
        <v>482</v>
      </c>
      <c r="D7" s="126" t="s">
        <v>267</v>
      </c>
      <c r="E7" s="102">
        <v>324</v>
      </c>
      <c r="F7" s="102">
        <v>22794</v>
      </c>
      <c r="G7" s="101">
        <v>326865.96000000002</v>
      </c>
      <c r="H7" s="102"/>
      <c r="I7" s="102"/>
      <c r="J7" s="101"/>
      <c r="K7" s="130">
        <v>14.340000000000002</v>
      </c>
    </row>
    <row r="8" spans="1:12" x14ac:dyDescent="0.3">
      <c r="A8" s="187"/>
      <c r="B8" s="187"/>
      <c r="C8" s="100" t="s">
        <v>605</v>
      </c>
      <c r="D8" s="132" t="s">
        <v>267</v>
      </c>
      <c r="E8" s="99">
        <v>324</v>
      </c>
      <c r="F8" s="99">
        <v>22794</v>
      </c>
      <c r="G8" s="98">
        <v>326865.96000000002</v>
      </c>
      <c r="H8" s="99"/>
      <c r="I8" s="99"/>
      <c r="J8" s="98"/>
      <c r="K8" s="131">
        <v>14.340000000000002</v>
      </c>
    </row>
    <row r="9" spans="1:12" x14ac:dyDescent="0.3">
      <c r="A9" s="187"/>
      <c r="B9" s="186" t="s">
        <v>246</v>
      </c>
      <c r="C9" s="103" t="s">
        <v>483</v>
      </c>
      <c r="D9" s="102">
        <v>5776</v>
      </c>
      <c r="E9" s="102">
        <v>474475</v>
      </c>
      <c r="F9" s="102">
        <v>11127544</v>
      </c>
      <c r="G9" s="101">
        <v>62160261.099999979</v>
      </c>
      <c r="H9" s="102">
        <v>82.145948753462605</v>
      </c>
      <c r="I9" s="102">
        <v>1926.5138504155125</v>
      </c>
      <c r="J9" s="101">
        <v>10761.81805747922</v>
      </c>
      <c r="K9" s="130">
        <v>5.5861617891603013</v>
      </c>
    </row>
    <row r="10" spans="1:12" x14ac:dyDescent="0.3">
      <c r="A10" s="187"/>
      <c r="B10" s="187"/>
      <c r="C10" s="103" t="s">
        <v>484</v>
      </c>
      <c r="D10" s="102">
        <v>8006</v>
      </c>
      <c r="E10" s="102">
        <v>651880</v>
      </c>
      <c r="F10" s="102">
        <v>14477574</v>
      </c>
      <c r="G10" s="101">
        <v>102033954.41</v>
      </c>
      <c r="H10" s="102">
        <v>81.423932050961781</v>
      </c>
      <c r="I10" s="102">
        <v>1808.3404946290282</v>
      </c>
      <c r="J10" s="101">
        <v>12744.685786909817</v>
      </c>
      <c r="K10" s="130">
        <v>7.0477245987483812</v>
      </c>
    </row>
    <row r="11" spans="1:12" x14ac:dyDescent="0.3">
      <c r="A11" s="187"/>
      <c r="B11" s="187"/>
      <c r="C11" s="103" t="s">
        <v>485</v>
      </c>
      <c r="D11" s="102">
        <v>7088</v>
      </c>
      <c r="E11" s="102">
        <v>435090</v>
      </c>
      <c r="F11" s="102">
        <v>9963048</v>
      </c>
      <c r="G11" s="101">
        <v>68688246.099999979</v>
      </c>
      <c r="H11" s="102">
        <v>61.384029345372461</v>
      </c>
      <c r="I11" s="102">
        <v>1405.6218961625282</v>
      </c>
      <c r="J11" s="101">
        <v>9690.7796416478523</v>
      </c>
      <c r="K11" s="130">
        <v>6.8943004289450354</v>
      </c>
    </row>
    <row r="12" spans="1:12" x14ac:dyDescent="0.3">
      <c r="A12" s="187"/>
      <c r="B12" s="187"/>
      <c r="C12" s="103" t="s">
        <v>486</v>
      </c>
      <c r="D12" s="102">
        <v>2746</v>
      </c>
      <c r="E12" s="102">
        <v>71891</v>
      </c>
      <c r="F12" s="102">
        <v>1142243</v>
      </c>
      <c r="G12" s="101">
        <v>7060581.9899999974</v>
      </c>
      <c r="H12" s="102">
        <v>26.180262199563</v>
      </c>
      <c r="I12" s="102">
        <v>415.96613255644576</v>
      </c>
      <c r="J12" s="101">
        <v>2571.2243226511282</v>
      </c>
      <c r="K12" s="130">
        <v>6.181330933960635</v>
      </c>
    </row>
    <row r="13" spans="1:12" x14ac:dyDescent="0.3">
      <c r="A13" s="187"/>
      <c r="B13" s="187"/>
      <c r="C13" s="103" t="s">
        <v>487</v>
      </c>
      <c r="D13" s="102">
        <v>853</v>
      </c>
      <c r="E13" s="102">
        <v>14058</v>
      </c>
      <c r="F13" s="102">
        <v>752956</v>
      </c>
      <c r="G13" s="101">
        <v>5410540.4800000023</v>
      </c>
      <c r="H13" s="102">
        <v>16.480656506447833</v>
      </c>
      <c r="I13" s="102">
        <v>882.71512309495893</v>
      </c>
      <c r="J13" s="101">
        <v>6342.9548417350552</v>
      </c>
      <c r="K13" s="130">
        <v>7.1857326058893243</v>
      </c>
    </row>
    <row r="14" spans="1:12" x14ac:dyDescent="0.3">
      <c r="A14" s="187"/>
      <c r="B14" s="187"/>
      <c r="C14" s="103" t="s">
        <v>488</v>
      </c>
      <c r="D14" s="102">
        <v>371</v>
      </c>
      <c r="E14" s="102">
        <v>23256</v>
      </c>
      <c r="F14" s="102">
        <v>721096</v>
      </c>
      <c r="G14" s="101">
        <v>6899928.7799999993</v>
      </c>
      <c r="H14" s="102">
        <v>62.684636118598384</v>
      </c>
      <c r="I14" s="102">
        <v>1943.654986522911</v>
      </c>
      <c r="J14" s="101">
        <v>18598.190781671157</v>
      </c>
      <c r="K14" s="130">
        <v>9.568668776418118</v>
      </c>
    </row>
    <row r="15" spans="1:12" x14ac:dyDescent="0.3">
      <c r="A15" s="187"/>
      <c r="B15" s="187"/>
      <c r="C15" s="103" t="s">
        <v>489</v>
      </c>
      <c r="D15" s="102">
        <v>361</v>
      </c>
      <c r="E15" s="102">
        <v>28588</v>
      </c>
      <c r="F15" s="102">
        <v>608987</v>
      </c>
      <c r="G15" s="101">
        <v>4197368.8</v>
      </c>
      <c r="H15" s="102">
        <v>79.19113573407202</v>
      </c>
      <c r="I15" s="102">
        <v>1686.9445983379501</v>
      </c>
      <c r="J15" s="101">
        <v>11627.060387811634</v>
      </c>
      <c r="K15" s="130">
        <v>6.8923783266309462</v>
      </c>
    </row>
    <row r="16" spans="1:12" x14ac:dyDescent="0.3">
      <c r="A16" s="187"/>
      <c r="B16" s="187"/>
      <c r="C16" s="103" t="s">
        <v>490</v>
      </c>
      <c r="D16" s="102">
        <v>32</v>
      </c>
      <c r="E16" s="102">
        <v>283</v>
      </c>
      <c r="F16" s="102">
        <v>283</v>
      </c>
      <c r="G16" s="101">
        <v>102715.37000000001</v>
      </c>
      <c r="H16" s="102">
        <v>8.84375</v>
      </c>
      <c r="I16" s="102">
        <v>8.84375</v>
      </c>
      <c r="J16" s="101">
        <v>3209.8553125000003</v>
      </c>
      <c r="K16" s="130">
        <v>362.9518374558304</v>
      </c>
    </row>
    <row r="17" spans="1:11" x14ac:dyDescent="0.3">
      <c r="A17" s="187"/>
      <c r="B17" s="187"/>
      <c r="C17" s="103" t="s">
        <v>491</v>
      </c>
      <c r="D17" s="102">
        <v>62</v>
      </c>
      <c r="E17" s="102">
        <v>1792</v>
      </c>
      <c r="F17" s="102">
        <v>1792</v>
      </c>
      <c r="G17" s="101">
        <v>589765.27</v>
      </c>
      <c r="H17" s="102">
        <v>28.903225806451612</v>
      </c>
      <c r="I17" s="102">
        <v>28.903225806451612</v>
      </c>
      <c r="J17" s="101">
        <v>9512.3430645161297</v>
      </c>
      <c r="K17" s="130">
        <v>329.11008370535717</v>
      </c>
    </row>
    <row r="18" spans="1:11" x14ac:dyDescent="0.3">
      <c r="A18" s="187"/>
      <c r="B18" s="187"/>
      <c r="C18" s="100" t="s">
        <v>605</v>
      </c>
      <c r="D18" s="99">
        <v>20340</v>
      </c>
      <c r="E18" s="99">
        <v>1701313</v>
      </c>
      <c r="F18" s="99">
        <v>38795523</v>
      </c>
      <c r="G18" s="98">
        <v>257143362.29999989</v>
      </c>
      <c r="H18" s="99">
        <v>83.643706981317607</v>
      </c>
      <c r="I18" s="99">
        <v>1907.351179941003</v>
      </c>
      <c r="J18" s="98">
        <v>12642.249867256633</v>
      </c>
      <c r="K18" s="131">
        <v>6.6281710469530184</v>
      </c>
    </row>
    <row r="19" spans="1:11" x14ac:dyDescent="0.3">
      <c r="A19" s="187"/>
      <c r="B19" s="185" t="s">
        <v>605</v>
      </c>
      <c r="C19" s="182"/>
      <c r="D19" s="99">
        <v>20352</v>
      </c>
      <c r="E19" s="99">
        <v>1701637</v>
      </c>
      <c r="F19" s="99">
        <v>38818317</v>
      </c>
      <c r="G19" s="98">
        <v>257470228.25999981</v>
      </c>
      <c r="H19" s="99">
        <v>83.610308569182394</v>
      </c>
      <c r="I19" s="99">
        <v>1907.3465507075471</v>
      </c>
      <c r="J19" s="98">
        <v>12650.8563413915</v>
      </c>
      <c r="K19" s="131">
        <v>6.6326994099203169</v>
      </c>
    </row>
    <row r="21" spans="1:11" x14ac:dyDescent="0.3">
      <c r="A21" t="s">
        <v>358</v>
      </c>
    </row>
  </sheetData>
  <sheetProtection algorithmName="SHA-512" hashValue="jhzrz+G5U2ZJHqw0NvUMTB80o13gSBgPYAlVCKpjJT9NQlJzdiWZhuCzeB6l94SnPK0OE88tEtdJBMfY3XbAcw==" saltValue="XFBxsNodbNLseEIKCqHosQ==" spinCount="100000" sheet="1" objects="1" scenarios="1"/>
  <mergeCells count="8">
    <mergeCell ref="A7:A19"/>
    <mergeCell ref="B7:B8"/>
    <mergeCell ref="B9:B18"/>
    <mergeCell ref="B19:C19"/>
    <mergeCell ref="A1:K1"/>
    <mergeCell ref="A2:K2"/>
    <mergeCell ref="A3:K3"/>
    <mergeCell ref="A4:K4"/>
  </mergeCells>
  <printOptions horizontalCentered="1"/>
  <pageMargins left="0.25" right="0.25" top="0.75" bottom="0.75" header="0.3" footer="0.3"/>
  <pageSetup scale="85" orientation="landscape" r:id="rId1"/>
  <headerFooter>
    <oddFooter>Page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FFB94-AB57-49EA-9570-7AA9A80C46FD}">
  <sheetPr>
    <pageSetUpPr fitToPage="1"/>
  </sheetPr>
  <dimension ref="A1:L16"/>
  <sheetViews>
    <sheetView workbookViewId="0">
      <selection activeCell="A2" sqref="A2"/>
    </sheetView>
  </sheetViews>
  <sheetFormatPr defaultRowHeight="14.4" x14ac:dyDescent="0.3"/>
  <cols>
    <col min="1" max="1" width="22.6640625" bestFit="1" customWidth="1"/>
    <col min="2" max="2" width="15.5546875" bestFit="1" customWidth="1"/>
    <col min="3" max="3" width="16.33203125" bestFit="1" customWidth="1"/>
    <col min="4" max="4" width="10" bestFit="1" customWidth="1"/>
    <col min="5" max="5" width="13.88671875" bestFit="1" customWidth="1"/>
    <col min="6" max="6" width="18.33203125" bestFit="1" customWidth="1"/>
    <col min="7" max="7" width="13.33203125" bestFit="1" customWidth="1"/>
  </cols>
  <sheetData>
    <row r="1" spans="1:12" ht="22.8" x14ac:dyDescent="0.4">
      <c r="A1" s="162" t="s">
        <v>1129</v>
      </c>
      <c r="B1" s="162"/>
      <c r="C1" s="162"/>
      <c r="D1" s="162"/>
      <c r="E1" s="162"/>
      <c r="F1" s="162"/>
      <c r="G1" s="162"/>
      <c r="H1" s="39"/>
      <c r="I1" s="39"/>
      <c r="J1" s="39"/>
      <c r="K1" s="39"/>
      <c r="L1" s="39"/>
    </row>
    <row r="2" spans="1:12" ht="22.95" customHeight="1" x14ac:dyDescent="0.4">
      <c r="A2" s="162" t="s">
        <v>480</v>
      </c>
      <c r="B2" s="162"/>
      <c r="C2" s="162"/>
      <c r="D2" s="162"/>
      <c r="E2" s="162"/>
      <c r="F2" s="162"/>
      <c r="G2" s="162"/>
      <c r="H2" s="39"/>
      <c r="I2" s="39"/>
      <c r="J2" s="39"/>
      <c r="K2" s="39"/>
      <c r="L2" s="39"/>
    </row>
    <row r="3" spans="1:12" ht="22.95" customHeight="1" x14ac:dyDescent="0.4">
      <c r="A3" s="162" t="s">
        <v>249</v>
      </c>
      <c r="B3" s="162"/>
      <c r="C3" s="162"/>
      <c r="D3" s="162"/>
      <c r="E3" s="162"/>
      <c r="F3" s="162"/>
      <c r="G3" s="162"/>
      <c r="H3" s="39"/>
      <c r="I3" s="39"/>
      <c r="J3" s="39"/>
      <c r="K3" s="39"/>
      <c r="L3" s="39"/>
    </row>
    <row r="4" spans="1:12" ht="22.95" customHeight="1" x14ac:dyDescent="0.4">
      <c r="A4" s="162" t="s">
        <v>713</v>
      </c>
      <c r="B4" s="162"/>
      <c r="C4" s="162"/>
      <c r="D4" s="162"/>
      <c r="E4" s="162"/>
      <c r="F4" s="162"/>
      <c r="G4" s="162"/>
      <c r="H4" s="39"/>
      <c r="I4" s="39"/>
      <c r="J4" s="39"/>
      <c r="K4" s="39"/>
      <c r="L4" s="39"/>
    </row>
    <row r="6" spans="1:12" x14ac:dyDescent="0.3">
      <c r="A6" s="41" t="s">
        <v>271</v>
      </c>
      <c r="B6" s="41" t="s">
        <v>250</v>
      </c>
      <c r="C6" s="41" t="s">
        <v>251</v>
      </c>
      <c r="D6" s="40" t="s">
        <v>252</v>
      </c>
      <c r="E6" s="47" t="s">
        <v>201</v>
      </c>
      <c r="F6" s="47" t="s">
        <v>183</v>
      </c>
      <c r="G6" s="47" t="s">
        <v>184</v>
      </c>
    </row>
    <row r="7" spans="1:12" ht="14.4" customHeight="1" x14ac:dyDescent="0.3">
      <c r="A7" s="217" t="s">
        <v>277</v>
      </c>
      <c r="B7" s="181" t="s">
        <v>253</v>
      </c>
      <c r="C7" s="72" t="s">
        <v>253</v>
      </c>
      <c r="D7" s="72">
        <v>1</v>
      </c>
      <c r="E7" s="43">
        <v>2652</v>
      </c>
      <c r="F7" s="44">
        <v>23199014.690000001</v>
      </c>
      <c r="G7" s="44">
        <v>8747.743095776772</v>
      </c>
    </row>
    <row r="8" spans="1:12" x14ac:dyDescent="0.3">
      <c r="A8" s="218"/>
      <c r="B8" s="182"/>
      <c r="C8" s="72" t="s">
        <v>254</v>
      </c>
      <c r="D8" s="72">
        <v>3</v>
      </c>
      <c r="E8" s="43">
        <v>9590</v>
      </c>
      <c r="F8" s="44">
        <v>114059882.68999991</v>
      </c>
      <c r="G8" s="44">
        <v>11893.626974973922</v>
      </c>
    </row>
    <row r="9" spans="1:12" x14ac:dyDescent="0.3">
      <c r="A9" s="218"/>
      <c r="B9" s="182"/>
      <c r="C9" s="72" t="s">
        <v>255</v>
      </c>
      <c r="D9" s="72">
        <v>5</v>
      </c>
      <c r="E9" s="43">
        <v>1770</v>
      </c>
      <c r="F9" s="44">
        <v>28943114.079999987</v>
      </c>
      <c r="G9" s="44">
        <v>16352.041853107337</v>
      </c>
    </row>
    <row r="10" spans="1:12" x14ac:dyDescent="0.3">
      <c r="A10" s="218"/>
      <c r="B10" s="181" t="s">
        <v>255</v>
      </c>
      <c r="C10" s="72" t="s">
        <v>253</v>
      </c>
      <c r="D10" s="72">
        <v>2</v>
      </c>
      <c r="E10" s="43">
        <v>155</v>
      </c>
      <c r="F10" s="44">
        <v>2316150.15</v>
      </c>
      <c r="G10" s="44">
        <v>14942.904193548386</v>
      </c>
    </row>
    <row r="11" spans="1:12" x14ac:dyDescent="0.3">
      <c r="A11" s="218"/>
      <c r="B11" s="182"/>
      <c r="C11" s="72" t="s">
        <v>254</v>
      </c>
      <c r="D11" s="72">
        <v>4</v>
      </c>
      <c r="E11" s="43">
        <v>4571</v>
      </c>
      <c r="F11" s="44">
        <v>62728940.330000013</v>
      </c>
      <c r="G11" s="44">
        <v>13723.242251148547</v>
      </c>
    </row>
    <row r="12" spans="1:12" x14ac:dyDescent="0.3">
      <c r="A12" s="218"/>
      <c r="B12" s="182"/>
      <c r="C12" s="72" t="s">
        <v>255</v>
      </c>
      <c r="D12" s="72">
        <v>6</v>
      </c>
      <c r="E12" s="43">
        <v>1553</v>
      </c>
      <c r="F12" s="44">
        <v>25642000.680000007</v>
      </c>
      <c r="G12" s="44">
        <v>16511.268950418551</v>
      </c>
    </row>
    <row r="13" spans="1:12" x14ac:dyDescent="0.3">
      <c r="A13" s="218"/>
      <c r="B13" s="42" t="s">
        <v>256</v>
      </c>
      <c r="C13" s="72" t="s">
        <v>256</v>
      </c>
      <c r="D13" s="72" t="s">
        <v>256</v>
      </c>
      <c r="E13" s="43">
        <v>61</v>
      </c>
      <c r="F13" s="44">
        <v>581125.64</v>
      </c>
      <c r="G13" s="44">
        <v>9526.6498360655733</v>
      </c>
    </row>
    <row r="14" spans="1:12" x14ac:dyDescent="0.3">
      <c r="A14" s="178" t="s">
        <v>210</v>
      </c>
      <c r="B14" s="179"/>
      <c r="C14" s="179"/>
      <c r="D14" s="180"/>
      <c r="E14" s="45">
        <v>20352</v>
      </c>
      <c r="F14" s="46">
        <v>257470228.25999999</v>
      </c>
      <c r="G14" s="46">
        <v>12650.856341391509</v>
      </c>
    </row>
    <row r="16" spans="1:12" x14ac:dyDescent="0.3">
      <c r="A16" t="s">
        <v>360</v>
      </c>
    </row>
  </sheetData>
  <sheetProtection algorithmName="SHA-512" hashValue="oTc6LJZ3K9DJolsufAQU2bUyyVcJBdSM4/qESkaouRSYscMHTLJWrejPNUNQ3vuM6VRVRSi2zychKYHcWck+LA==" saltValue="jqtwsAI44rtBs/ECkZ81RA==" spinCount="100000" sheet="1" objects="1" scenarios="1"/>
  <mergeCells count="8">
    <mergeCell ref="A14:D14"/>
    <mergeCell ref="A1:G1"/>
    <mergeCell ref="A2:G2"/>
    <mergeCell ref="A3:G3"/>
    <mergeCell ref="A4:G4"/>
    <mergeCell ref="A7:A13"/>
    <mergeCell ref="B7:B9"/>
    <mergeCell ref="B10:B12"/>
  </mergeCells>
  <printOptions horizontalCentered="1"/>
  <pageMargins left="0.25" right="0.25" top="0.75" bottom="0.75" header="0.3" footer="0.3"/>
  <pageSetup fitToHeight="10" orientation="landscape" r:id="rId1"/>
  <headerFooter>
    <oddFooter>Page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DEE2-8B35-49A0-9843-4FCF2365BFC5}">
  <sheetPr>
    <pageSetUpPr fitToPage="1"/>
  </sheetPr>
  <dimension ref="A1:L30"/>
  <sheetViews>
    <sheetView workbookViewId="0">
      <selection activeCell="A2" sqref="A2:K2"/>
    </sheetView>
  </sheetViews>
  <sheetFormatPr defaultRowHeight="14.4" x14ac:dyDescent="0.3"/>
  <cols>
    <col min="1" max="1" width="16.33203125" bestFit="1" customWidth="1"/>
    <col min="8" max="8" width="1.88671875" customWidth="1"/>
    <col min="9" max="11" width="8.88671875" customWidth="1"/>
  </cols>
  <sheetData>
    <row r="1" spans="1:12" ht="22.95" customHeight="1" x14ac:dyDescent="0.4">
      <c r="A1" s="162" t="s">
        <v>493</v>
      </c>
      <c r="B1" s="162"/>
      <c r="C1" s="162"/>
      <c r="D1" s="162"/>
      <c r="E1" s="162"/>
      <c r="F1" s="162"/>
      <c r="G1" s="162"/>
      <c r="H1" s="162"/>
      <c r="I1" s="162"/>
      <c r="J1" s="162"/>
      <c r="K1" s="162"/>
      <c r="L1" s="39"/>
    </row>
    <row r="2" spans="1:12" ht="22.95" customHeight="1" x14ac:dyDescent="0.4">
      <c r="A2" s="162" t="s">
        <v>494</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ht="14.4" customHeight="1"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325</v>
      </c>
      <c r="B8" s="111" t="s">
        <v>186</v>
      </c>
      <c r="C8" s="111" t="s">
        <v>187</v>
      </c>
      <c r="D8" s="111" t="s">
        <v>188</v>
      </c>
      <c r="E8" s="111" t="s">
        <v>189</v>
      </c>
      <c r="F8" s="111" t="s">
        <v>682</v>
      </c>
      <c r="G8" s="111" t="s">
        <v>709</v>
      </c>
      <c r="H8" s="201"/>
      <c r="I8" s="202"/>
      <c r="J8" s="202"/>
      <c r="K8" s="202"/>
    </row>
    <row r="9" spans="1:12" x14ac:dyDescent="0.3">
      <c r="A9" s="55" t="s">
        <v>206</v>
      </c>
      <c r="B9" s="89">
        <v>340</v>
      </c>
      <c r="C9" s="89">
        <v>389</v>
      </c>
      <c r="D9" s="89">
        <v>409</v>
      </c>
      <c r="E9" s="89">
        <v>320</v>
      </c>
      <c r="F9" s="89">
        <v>280</v>
      </c>
      <c r="G9" s="89">
        <v>291</v>
      </c>
      <c r="H9" s="201"/>
      <c r="I9" s="67">
        <f>G9/G$13</f>
        <v>2.1213004811196968E-2</v>
      </c>
      <c r="J9" s="67">
        <f>(G9-F9)/F9</f>
        <v>3.9285714285714285E-2</v>
      </c>
      <c r="K9" s="67">
        <f>((G9/B9)^(1/5)-1)</f>
        <v>-3.0645090123984087E-2</v>
      </c>
    </row>
    <row r="10" spans="1:12" x14ac:dyDescent="0.3">
      <c r="A10" s="55" t="s">
        <v>207</v>
      </c>
      <c r="B10" s="89">
        <v>9615</v>
      </c>
      <c r="C10" s="89">
        <v>9615</v>
      </c>
      <c r="D10" s="89">
        <v>9385</v>
      </c>
      <c r="E10" s="89">
        <v>8849</v>
      </c>
      <c r="F10" s="89">
        <v>8253</v>
      </c>
      <c r="G10" s="89">
        <v>8190</v>
      </c>
      <c r="H10" s="201"/>
      <c r="I10" s="67">
        <f>G10/G$13</f>
        <v>0.59702580551100748</v>
      </c>
      <c r="J10" s="67">
        <f>(G10-F10)/F10</f>
        <v>-7.6335877862595417E-3</v>
      </c>
      <c r="K10" s="67">
        <f>((G10/B10)^(1/5)-1)</f>
        <v>-3.1572925401234908E-2</v>
      </c>
    </row>
    <row r="11" spans="1:12" x14ac:dyDescent="0.3">
      <c r="A11" s="55" t="s">
        <v>208</v>
      </c>
      <c r="B11" s="89">
        <v>6834</v>
      </c>
      <c r="C11" s="89">
        <v>6499</v>
      </c>
      <c r="D11" s="89">
        <v>5892</v>
      </c>
      <c r="E11" s="89">
        <v>5441</v>
      </c>
      <c r="F11" s="89">
        <v>5079</v>
      </c>
      <c r="G11" s="89">
        <v>4589</v>
      </c>
      <c r="H11" s="201"/>
      <c r="I11" s="67">
        <f>G11/G$13</f>
        <v>0.3345239830879137</v>
      </c>
      <c r="J11" s="67">
        <f>(G11-F11)/F11</f>
        <v>-9.6475684189801139E-2</v>
      </c>
      <c r="K11" s="67">
        <f>((G11/B11)^(1/5)-1)</f>
        <v>-7.6560140344955063E-2</v>
      </c>
    </row>
    <row r="12" spans="1:12" x14ac:dyDescent="0.3">
      <c r="A12" s="55" t="s">
        <v>209</v>
      </c>
      <c r="B12" s="89">
        <v>1813</v>
      </c>
      <c r="C12" s="89">
        <v>1751</v>
      </c>
      <c r="D12" s="89">
        <v>1568</v>
      </c>
      <c r="E12" s="89">
        <v>1430</v>
      </c>
      <c r="F12" s="89">
        <v>1384</v>
      </c>
      <c r="G12" s="89">
        <v>1156</v>
      </c>
      <c r="H12" s="201"/>
      <c r="I12" s="67">
        <f>G12/G$13</f>
        <v>8.4268843854789333E-2</v>
      </c>
      <c r="J12" s="67">
        <f>(G12-F12)/F12</f>
        <v>-0.16473988439306358</v>
      </c>
      <c r="K12" s="67">
        <f>((G12/B12)^(1/5)-1)</f>
        <v>-8.6071951613513553E-2</v>
      </c>
    </row>
    <row r="13" spans="1:12" x14ac:dyDescent="0.3">
      <c r="A13" s="48" t="s">
        <v>210</v>
      </c>
      <c r="B13" s="90">
        <v>17987</v>
      </c>
      <c r="C13" s="90">
        <v>17634</v>
      </c>
      <c r="D13" s="90">
        <v>16633</v>
      </c>
      <c r="E13" s="90">
        <v>15478</v>
      </c>
      <c r="F13" s="90">
        <v>14506</v>
      </c>
      <c r="G13" s="90">
        <v>13718</v>
      </c>
      <c r="H13" s="201"/>
      <c r="I13" s="30"/>
      <c r="J13" s="68">
        <f>(G13-F13)/F13</f>
        <v>-5.4322349372673377E-2</v>
      </c>
      <c r="K13" s="68">
        <f>((G13/B13)^(1/5)-1)</f>
        <v>-5.2746076530034491E-2</v>
      </c>
    </row>
    <row r="15" spans="1:12" x14ac:dyDescent="0.3">
      <c r="A15" t="s">
        <v>326</v>
      </c>
    </row>
    <row r="18" spans="1:11" ht="22.8" x14ac:dyDescent="0.4">
      <c r="A18" s="162" t="s">
        <v>495</v>
      </c>
      <c r="B18" s="162"/>
      <c r="C18" s="162"/>
      <c r="D18" s="162"/>
      <c r="E18" s="162"/>
      <c r="F18" s="162"/>
      <c r="G18" s="162"/>
      <c r="H18" s="162"/>
      <c r="I18" s="162"/>
      <c r="J18" s="162"/>
      <c r="K18" s="162"/>
    </row>
    <row r="19" spans="1:11" ht="22.8" x14ac:dyDescent="0.4">
      <c r="A19" s="162" t="s">
        <v>494</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4.4" customHeight="1" x14ac:dyDescent="0.3">
      <c r="A23" s="64"/>
      <c r="B23" s="189" t="s">
        <v>243</v>
      </c>
      <c r="C23" s="182"/>
      <c r="D23" s="182"/>
      <c r="E23" s="182"/>
      <c r="F23" s="182"/>
      <c r="G23" s="182"/>
      <c r="H23" s="201"/>
      <c r="I23" s="202" t="s">
        <v>1110</v>
      </c>
      <c r="J23" s="202" t="s">
        <v>1111</v>
      </c>
      <c r="K23" s="202" t="s">
        <v>1112</v>
      </c>
    </row>
    <row r="24" spans="1:11" x14ac:dyDescent="0.3">
      <c r="A24" s="65"/>
      <c r="B24" s="189" t="s">
        <v>181</v>
      </c>
      <c r="C24" s="182"/>
      <c r="D24" s="182"/>
      <c r="E24" s="182"/>
      <c r="F24" s="182"/>
      <c r="G24" s="182"/>
      <c r="H24" s="201"/>
      <c r="I24" s="202"/>
      <c r="J24" s="202"/>
      <c r="K24" s="202"/>
    </row>
    <row r="25" spans="1:11" x14ac:dyDescent="0.3">
      <c r="A25" s="41" t="s">
        <v>194</v>
      </c>
      <c r="B25" s="111" t="s">
        <v>186</v>
      </c>
      <c r="C25" s="111" t="s">
        <v>187</v>
      </c>
      <c r="D25" s="111" t="s">
        <v>188</v>
      </c>
      <c r="E25" s="111" t="s">
        <v>189</v>
      </c>
      <c r="F25" s="111" t="s">
        <v>682</v>
      </c>
      <c r="G25" s="111" t="s">
        <v>709</v>
      </c>
      <c r="H25" s="201"/>
      <c r="I25" s="202"/>
      <c r="J25" s="202"/>
      <c r="K25" s="202"/>
    </row>
    <row r="26" spans="1:11" x14ac:dyDescent="0.3">
      <c r="A26" s="55" t="s">
        <v>198</v>
      </c>
      <c r="B26" s="89">
        <v>6949</v>
      </c>
      <c r="C26" s="89">
        <v>6698</v>
      </c>
      <c r="D26" s="89">
        <v>6127</v>
      </c>
      <c r="E26" s="89">
        <v>5570</v>
      </c>
      <c r="F26" s="89">
        <v>5118</v>
      </c>
      <c r="G26" s="89">
        <v>4706</v>
      </c>
      <c r="H26" s="201"/>
      <c r="I26" s="67">
        <f>G26/G$13</f>
        <v>0.34305292316664238</v>
      </c>
      <c r="J26" s="67">
        <f>(G26-F26)/F26</f>
        <v>-8.0500195388823761E-2</v>
      </c>
      <c r="K26" s="67">
        <f>((G26/B26)^(1/5)-1)</f>
        <v>-7.4991076792475631E-2</v>
      </c>
    </row>
    <row r="27" spans="1:11" x14ac:dyDescent="0.3">
      <c r="A27" s="55" t="s">
        <v>199</v>
      </c>
      <c r="B27" s="89">
        <v>11038</v>
      </c>
      <c r="C27" s="89">
        <v>10936</v>
      </c>
      <c r="D27" s="89">
        <v>10506</v>
      </c>
      <c r="E27" s="89">
        <v>9908</v>
      </c>
      <c r="F27" s="89">
        <v>9388</v>
      </c>
      <c r="G27" s="89">
        <v>9012</v>
      </c>
      <c r="H27" s="201"/>
      <c r="I27" s="67">
        <f>G27/G$13</f>
        <v>0.65694707683335762</v>
      </c>
      <c r="J27" s="67">
        <f>(G27-F27)/F27</f>
        <v>-4.0051129100979972E-2</v>
      </c>
      <c r="K27" s="67">
        <f>((G27/B27)^(1/5)-1)</f>
        <v>-3.9745925394544357E-2</v>
      </c>
    </row>
    <row r="28" spans="1:11" x14ac:dyDescent="0.3">
      <c r="A28" s="48" t="s">
        <v>210</v>
      </c>
      <c r="B28" s="90">
        <v>17987</v>
      </c>
      <c r="C28" s="90">
        <v>17634</v>
      </c>
      <c r="D28" s="90">
        <v>16633</v>
      </c>
      <c r="E28" s="90">
        <v>15478</v>
      </c>
      <c r="F28" s="90">
        <v>14506</v>
      </c>
      <c r="G28" s="90">
        <v>13718</v>
      </c>
      <c r="H28" s="201"/>
      <c r="I28" s="30"/>
      <c r="J28" s="68">
        <f>(G28-F28)/F28</f>
        <v>-5.4322349372673377E-2</v>
      </c>
      <c r="K28" s="68">
        <f>((G28/B28)^(1/5)-1)</f>
        <v>-5.2746076530034491E-2</v>
      </c>
    </row>
    <row r="30" spans="1:11" x14ac:dyDescent="0.3">
      <c r="A30" t="s">
        <v>328</v>
      </c>
    </row>
  </sheetData>
  <sheetProtection algorithmName="SHA-512" hashValue="dEc053FjIiBBNse3pAxKgcgXGNT237rKTLkZiFpBJY3TetT1GTaZM9wHObAZ6N63hBevyfvKL6/TuksMqkZN0w==" saltValue="qj5zAaKjHsEEmnz/rnQsMQ=="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BB3C-8F85-454A-B936-0F04027043D4}">
  <sheetPr>
    <pageSetUpPr fitToPage="1"/>
  </sheetPr>
  <dimension ref="A1:L40"/>
  <sheetViews>
    <sheetView workbookViewId="0">
      <selection activeCell="A2" sqref="A2"/>
    </sheetView>
  </sheetViews>
  <sheetFormatPr defaultRowHeight="14.4" x14ac:dyDescent="0.3"/>
  <cols>
    <col min="1" max="1" width="42.33203125" bestFit="1" customWidth="1"/>
    <col min="8" max="8" width="1.88671875" customWidth="1"/>
  </cols>
  <sheetData>
    <row r="1" spans="1:12" ht="22.95" customHeight="1" x14ac:dyDescent="0.4">
      <c r="A1" s="162" t="s">
        <v>496</v>
      </c>
      <c r="B1" s="162"/>
      <c r="C1" s="162"/>
      <c r="D1" s="162"/>
      <c r="E1" s="162"/>
      <c r="F1" s="162"/>
      <c r="G1" s="162"/>
      <c r="H1" s="162"/>
      <c r="I1" s="162"/>
      <c r="J1" s="162"/>
      <c r="K1" s="162"/>
      <c r="L1" s="39"/>
    </row>
    <row r="2" spans="1:12" ht="22.95" customHeight="1" x14ac:dyDescent="0.4">
      <c r="A2" s="162" t="s">
        <v>494</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41" t="s">
        <v>228</v>
      </c>
      <c r="B8" s="111" t="s">
        <v>186</v>
      </c>
      <c r="C8" s="111" t="s">
        <v>187</v>
      </c>
      <c r="D8" s="111" t="s">
        <v>188</v>
      </c>
      <c r="E8" s="111" t="s">
        <v>189</v>
      </c>
      <c r="F8" s="111" t="s">
        <v>682</v>
      </c>
      <c r="G8" s="111" t="s">
        <v>709</v>
      </c>
      <c r="H8" s="201"/>
      <c r="I8" s="202"/>
      <c r="J8" s="202"/>
      <c r="K8" s="202"/>
    </row>
    <row r="9" spans="1:12" x14ac:dyDescent="0.3">
      <c r="A9" s="55" t="s">
        <v>229</v>
      </c>
      <c r="B9" s="89">
        <v>5056</v>
      </c>
      <c r="C9" s="89">
        <v>4958</v>
      </c>
      <c r="D9" s="89">
        <v>4644</v>
      </c>
      <c r="E9" s="89">
        <v>4384</v>
      </c>
      <c r="F9" s="89">
        <v>4191</v>
      </c>
      <c r="G9" s="89">
        <v>4146</v>
      </c>
      <c r="H9" s="201"/>
      <c r="I9" s="67">
        <f>G9/G$14</f>
        <v>0.30223064586674442</v>
      </c>
      <c r="J9" s="67">
        <f t="shared" ref="J9:J14" si="0">(G9-F9)/F9</f>
        <v>-1.0737294201861132E-2</v>
      </c>
      <c r="K9" s="67">
        <f t="shared" ref="K9:K14" si="1">((G9/B9)^(1/5)-1)</f>
        <v>-3.8909141375844336E-2</v>
      </c>
    </row>
    <row r="10" spans="1:12" x14ac:dyDescent="0.3">
      <c r="A10" s="55" t="s">
        <v>230</v>
      </c>
      <c r="B10" s="89">
        <v>3038</v>
      </c>
      <c r="C10" s="89">
        <v>3002</v>
      </c>
      <c r="D10" s="89">
        <v>2819</v>
      </c>
      <c r="E10" s="89">
        <v>2539</v>
      </c>
      <c r="F10" s="89">
        <v>2378</v>
      </c>
      <c r="G10" s="89">
        <v>2284</v>
      </c>
      <c r="H10" s="201"/>
      <c r="I10" s="67">
        <f>G10/G$14</f>
        <v>0.16649657384458375</v>
      </c>
      <c r="J10" s="67">
        <f t="shared" si="0"/>
        <v>-3.9529015979814973E-2</v>
      </c>
      <c r="K10" s="67">
        <f t="shared" si="1"/>
        <v>-5.5457147474133661E-2</v>
      </c>
    </row>
    <row r="11" spans="1:12" x14ac:dyDescent="0.3">
      <c r="A11" s="55" t="s">
        <v>231</v>
      </c>
      <c r="B11" s="89">
        <v>3916</v>
      </c>
      <c r="C11" s="89">
        <v>3802</v>
      </c>
      <c r="D11" s="89">
        <v>3509</v>
      </c>
      <c r="E11" s="89">
        <v>3168</v>
      </c>
      <c r="F11" s="89">
        <v>2976</v>
      </c>
      <c r="G11" s="89">
        <v>2912</v>
      </c>
      <c r="H11" s="201"/>
      <c r="I11" s="67">
        <f>G11/G$14</f>
        <v>0.2122758419594693</v>
      </c>
      <c r="J11" s="67">
        <f t="shared" si="0"/>
        <v>-2.1505376344086023E-2</v>
      </c>
      <c r="K11" s="67">
        <f t="shared" si="1"/>
        <v>-5.7525220214965089E-2</v>
      </c>
    </row>
    <row r="12" spans="1:12" x14ac:dyDescent="0.3">
      <c r="A12" s="55" t="s">
        <v>232</v>
      </c>
      <c r="B12" s="89">
        <v>3725</v>
      </c>
      <c r="C12" s="89">
        <v>3606</v>
      </c>
      <c r="D12" s="89">
        <v>3484</v>
      </c>
      <c r="E12" s="89">
        <v>3318</v>
      </c>
      <c r="F12" s="89">
        <v>3069</v>
      </c>
      <c r="G12" s="89">
        <v>2718</v>
      </c>
      <c r="H12" s="201"/>
      <c r="I12" s="67">
        <f>G12/G$14</f>
        <v>0.19813383875200466</v>
      </c>
      <c r="J12" s="67">
        <f t="shared" si="0"/>
        <v>-0.11436950146627566</v>
      </c>
      <c r="K12" s="67">
        <f t="shared" si="1"/>
        <v>-6.108855051684281E-2</v>
      </c>
    </row>
    <row r="13" spans="1:12" x14ac:dyDescent="0.3">
      <c r="A13" s="55" t="s">
        <v>233</v>
      </c>
      <c r="B13" s="89">
        <v>2273</v>
      </c>
      <c r="C13" s="89">
        <v>2276</v>
      </c>
      <c r="D13" s="89">
        <v>2189</v>
      </c>
      <c r="E13" s="89">
        <v>2075</v>
      </c>
      <c r="F13" s="89">
        <v>1903</v>
      </c>
      <c r="G13" s="89">
        <v>1671</v>
      </c>
      <c r="H13" s="201"/>
      <c r="I13" s="67">
        <f>G13/G$14</f>
        <v>0.12181075958594548</v>
      </c>
      <c r="J13" s="67">
        <f t="shared" si="0"/>
        <v>-0.12191276931161324</v>
      </c>
      <c r="K13" s="67">
        <f t="shared" si="1"/>
        <v>-5.9680585756771487E-2</v>
      </c>
    </row>
    <row r="14" spans="1:12" x14ac:dyDescent="0.3">
      <c r="A14" s="48" t="s">
        <v>210</v>
      </c>
      <c r="B14" s="90">
        <v>17987</v>
      </c>
      <c r="C14" s="90">
        <v>17634</v>
      </c>
      <c r="D14" s="90">
        <v>16633</v>
      </c>
      <c r="E14" s="90">
        <v>15478</v>
      </c>
      <c r="F14" s="90">
        <v>14506</v>
      </c>
      <c r="G14" s="90">
        <v>13718</v>
      </c>
      <c r="H14" s="201"/>
      <c r="I14" s="30"/>
      <c r="J14" s="68">
        <f t="shared" si="0"/>
        <v>-5.4322349372673377E-2</v>
      </c>
      <c r="K14" s="68">
        <f t="shared" si="1"/>
        <v>-5.2746076530034491E-2</v>
      </c>
    </row>
    <row r="16" spans="1:12" x14ac:dyDescent="0.3">
      <c r="A16" t="s">
        <v>331</v>
      </c>
    </row>
    <row r="19" spans="1:11" ht="22.8" x14ac:dyDescent="0.4">
      <c r="A19" s="162" t="s">
        <v>497</v>
      </c>
      <c r="B19" s="162"/>
      <c r="C19" s="162"/>
      <c r="D19" s="162"/>
      <c r="E19" s="162"/>
      <c r="F19" s="162"/>
      <c r="G19" s="162"/>
      <c r="H19" s="162"/>
      <c r="I19" s="162"/>
      <c r="J19" s="162"/>
      <c r="K19" s="162"/>
    </row>
    <row r="20" spans="1:11" ht="22.8" x14ac:dyDescent="0.4">
      <c r="A20" s="162" t="s">
        <v>494</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4.4" customHeight="1" x14ac:dyDescent="0.3">
      <c r="A24" s="64"/>
      <c r="B24" s="189" t="s">
        <v>243</v>
      </c>
      <c r="C24" s="182"/>
      <c r="D24" s="182"/>
      <c r="E24" s="182"/>
      <c r="F24" s="182"/>
      <c r="G24" s="182"/>
      <c r="H24" s="203"/>
      <c r="I24" s="202" t="s">
        <v>1110</v>
      </c>
      <c r="J24" s="202" t="s">
        <v>1111</v>
      </c>
      <c r="K24" s="202" t="s">
        <v>1112</v>
      </c>
    </row>
    <row r="25" spans="1:11" ht="19.5" customHeight="1" x14ac:dyDescent="0.3">
      <c r="A25" s="65"/>
      <c r="B25" s="189" t="s">
        <v>181</v>
      </c>
      <c r="C25" s="182"/>
      <c r="D25" s="182"/>
      <c r="E25" s="182"/>
      <c r="F25" s="182"/>
      <c r="G25" s="182"/>
      <c r="H25" s="204"/>
      <c r="I25" s="202"/>
      <c r="J25" s="202"/>
      <c r="K25" s="202"/>
    </row>
    <row r="26" spans="1:11" x14ac:dyDescent="0.3">
      <c r="A26" s="41" t="s">
        <v>333</v>
      </c>
      <c r="B26" s="47" t="s">
        <v>186</v>
      </c>
      <c r="C26" s="47" t="s">
        <v>187</v>
      </c>
      <c r="D26" s="47" t="s">
        <v>188</v>
      </c>
      <c r="E26" s="47" t="s">
        <v>189</v>
      </c>
      <c r="F26" s="47" t="s">
        <v>682</v>
      </c>
      <c r="G26" s="47" t="s">
        <v>709</v>
      </c>
      <c r="H26" s="204"/>
      <c r="I26" s="202"/>
      <c r="J26" s="202"/>
      <c r="K26" s="202"/>
    </row>
    <row r="27" spans="1:11" x14ac:dyDescent="0.3">
      <c r="A27" s="55" t="s">
        <v>214</v>
      </c>
      <c r="B27" s="89">
        <v>2084</v>
      </c>
      <c r="C27" s="89">
        <v>2275</v>
      </c>
      <c r="D27" s="89">
        <v>2452</v>
      </c>
      <c r="E27" s="89">
        <v>2513</v>
      </c>
      <c r="F27" s="89">
        <v>2535</v>
      </c>
      <c r="G27" s="89">
        <v>2748</v>
      </c>
      <c r="H27" s="204"/>
      <c r="I27" s="67">
        <f>G27/G$14</f>
        <v>0.20032074646449921</v>
      </c>
      <c r="J27" s="67">
        <f>(G27-F27)/F27</f>
        <v>8.4023668639053251E-2</v>
      </c>
      <c r="K27" s="67">
        <f>((G27/B27)^(1/5)-1)</f>
        <v>5.6875432709115437E-2</v>
      </c>
    </row>
    <row r="28" spans="1:11" x14ac:dyDescent="0.3">
      <c r="A28" s="55" t="s">
        <v>215</v>
      </c>
      <c r="B28" s="89">
        <v>411</v>
      </c>
      <c r="C28" s="89">
        <v>394</v>
      </c>
      <c r="D28" s="89">
        <v>368</v>
      </c>
      <c r="E28" s="89">
        <v>317</v>
      </c>
      <c r="F28" s="89">
        <v>299</v>
      </c>
      <c r="G28" s="89">
        <v>284</v>
      </c>
      <c r="H28" s="204"/>
      <c r="I28" s="67">
        <f t="shared" ref="I28:I37" si="2">G28/G$14</f>
        <v>2.0702726344948245E-2</v>
      </c>
      <c r="J28" s="67">
        <f t="shared" ref="J28:J37" si="3">(G28-F28)/F28</f>
        <v>-5.016722408026756E-2</v>
      </c>
      <c r="K28" s="67">
        <f t="shared" ref="K28:K38" si="4">((G28/B28)^(1/5)-1)</f>
        <v>-7.1257534283702628E-2</v>
      </c>
    </row>
    <row r="29" spans="1:11" x14ac:dyDescent="0.3">
      <c r="A29" s="55" t="s">
        <v>216</v>
      </c>
      <c r="B29" s="89">
        <v>142</v>
      </c>
      <c r="C29" s="89">
        <v>140</v>
      </c>
      <c r="D29" s="89">
        <v>145</v>
      </c>
      <c r="E29" s="89">
        <v>142</v>
      </c>
      <c r="F29" s="89">
        <v>128</v>
      </c>
      <c r="G29" s="94">
        <v>126</v>
      </c>
      <c r="H29" s="204"/>
      <c r="I29" s="67">
        <f t="shared" si="2"/>
        <v>9.1850123924770381E-3</v>
      </c>
      <c r="J29" s="67">
        <f t="shared" si="3"/>
        <v>-1.5625E-2</v>
      </c>
      <c r="K29" s="67">
        <f t="shared" si="4"/>
        <v>-2.3625473618191561E-2</v>
      </c>
    </row>
    <row r="30" spans="1:11" x14ac:dyDescent="0.3">
      <c r="A30" s="55" t="s">
        <v>217</v>
      </c>
      <c r="B30" s="89">
        <v>10754</v>
      </c>
      <c r="C30" s="89">
        <v>10448</v>
      </c>
      <c r="D30" s="89">
        <v>9830</v>
      </c>
      <c r="E30" s="89">
        <v>9094</v>
      </c>
      <c r="F30" s="89">
        <v>8440</v>
      </c>
      <c r="G30" s="89">
        <v>7737</v>
      </c>
      <c r="H30" s="204"/>
      <c r="I30" s="67">
        <f t="shared" si="2"/>
        <v>0.56400349905234004</v>
      </c>
      <c r="J30" s="67">
        <f t="shared" si="3"/>
        <v>-8.3293838862559241E-2</v>
      </c>
      <c r="K30" s="67">
        <f t="shared" si="4"/>
        <v>-6.3731282689882707E-2</v>
      </c>
    </row>
    <row r="31" spans="1:11" x14ac:dyDescent="0.3">
      <c r="A31" s="55" t="s">
        <v>218</v>
      </c>
      <c r="B31" s="89">
        <v>1481</v>
      </c>
      <c r="C31" s="89">
        <v>1403</v>
      </c>
      <c r="D31" s="89">
        <v>1216</v>
      </c>
      <c r="E31" s="89">
        <v>1061</v>
      </c>
      <c r="F31" s="89">
        <v>937</v>
      </c>
      <c r="G31" s="89">
        <v>817</v>
      </c>
      <c r="H31" s="204"/>
      <c r="I31" s="67">
        <f t="shared" si="2"/>
        <v>5.9556786703601108E-2</v>
      </c>
      <c r="J31" s="67">
        <f t="shared" si="3"/>
        <v>-0.12806830309498399</v>
      </c>
      <c r="K31" s="67">
        <f t="shared" si="4"/>
        <v>-0.11216267370572552</v>
      </c>
    </row>
    <row r="32" spans="1:11" x14ac:dyDescent="0.3">
      <c r="A32" s="55" t="s">
        <v>219</v>
      </c>
      <c r="B32" s="89">
        <v>340</v>
      </c>
      <c r="C32" s="89">
        <v>297</v>
      </c>
      <c r="D32" s="89">
        <v>219</v>
      </c>
      <c r="E32" s="89">
        <v>167</v>
      </c>
      <c r="F32" s="89">
        <v>142</v>
      </c>
      <c r="G32" s="89">
        <v>94</v>
      </c>
      <c r="H32" s="204"/>
      <c r="I32" s="67">
        <f t="shared" si="2"/>
        <v>6.8523108324828694E-3</v>
      </c>
      <c r="J32" s="67">
        <f t="shared" si="3"/>
        <v>-0.3380281690140845</v>
      </c>
      <c r="K32" s="67">
        <f t="shared" si="4"/>
        <v>-0.22673244675596804</v>
      </c>
    </row>
    <row r="33" spans="1:11" x14ac:dyDescent="0.3">
      <c r="A33" s="55" t="s">
        <v>220</v>
      </c>
      <c r="B33" s="89">
        <v>34</v>
      </c>
      <c r="C33" s="89">
        <v>31</v>
      </c>
      <c r="D33" s="89">
        <v>21</v>
      </c>
      <c r="E33" s="94" t="s">
        <v>267</v>
      </c>
      <c r="F33" s="94" t="s">
        <v>267</v>
      </c>
      <c r="G33" s="94" t="s">
        <v>267</v>
      </c>
      <c r="H33" s="204"/>
      <c r="I33" s="67"/>
      <c r="J33" s="67"/>
      <c r="K33" s="67"/>
    </row>
    <row r="34" spans="1:11" x14ac:dyDescent="0.3">
      <c r="A34" s="55" t="s">
        <v>221</v>
      </c>
      <c r="B34" s="89">
        <v>851</v>
      </c>
      <c r="C34" s="89">
        <v>833</v>
      </c>
      <c r="D34" s="89">
        <v>760</v>
      </c>
      <c r="E34" s="89">
        <v>694</v>
      </c>
      <c r="F34" s="89">
        <v>649</v>
      </c>
      <c r="G34" s="89">
        <v>594</v>
      </c>
      <c r="H34" s="204"/>
      <c r="I34" s="67">
        <f t="shared" si="2"/>
        <v>4.3300772707391751E-2</v>
      </c>
      <c r="J34" s="67">
        <f t="shared" si="3"/>
        <v>-8.4745762711864403E-2</v>
      </c>
      <c r="K34" s="67">
        <f t="shared" si="4"/>
        <v>-6.9382153033848648E-2</v>
      </c>
    </row>
    <row r="35" spans="1:11" x14ac:dyDescent="0.3">
      <c r="A35" s="55" t="s">
        <v>686</v>
      </c>
      <c r="B35" s="89">
        <v>261</v>
      </c>
      <c r="C35" s="89">
        <v>268</v>
      </c>
      <c r="D35" s="89">
        <v>243</v>
      </c>
      <c r="E35" s="89">
        <v>219</v>
      </c>
      <c r="F35" s="89">
        <v>203</v>
      </c>
      <c r="G35" s="89">
        <v>191</v>
      </c>
      <c r="H35" s="204"/>
      <c r="I35" s="67">
        <f t="shared" si="2"/>
        <v>1.3923312436215191E-2</v>
      </c>
      <c r="J35" s="67">
        <f t="shared" si="3"/>
        <v>-5.9113300492610835E-2</v>
      </c>
      <c r="K35" s="67">
        <f t="shared" si="4"/>
        <v>-6.0539397789043381E-2</v>
      </c>
    </row>
    <row r="36" spans="1:11" x14ac:dyDescent="0.3">
      <c r="A36" s="55" t="s">
        <v>223</v>
      </c>
      <c r="B36" s="89">
        <v>387</v>
      </c>
      <c r="C36" s="89">
        <v>403</v>
      </c>
      <c r="D36" s="89">
        <v>401</v>
      </c>
      <c r="E36" s="89">
        <v>399</v>
      </c>
      <c r="F36" s="89">
        <v>392</v>
      </c>
      <c r="G36" s="89">
        <v>403</v>
      </c>
      <c r="H36" s="204"/>
      <c r="I36" s="67">
        <f t="shared" si="2"/>
        <v>2.9377460271176558E-2</v>
      </c>
      <c r="J36" s="67">
        <f t="shared" si="3"/>
        <v>2.8061224489795918E-2</v>
      </c>
      <c r="K36" s="67">
        <f t="shared" si="4"/>
        <v>8.1352868451007865E-3</v>
      </c>
    </row>
    <row r="37" spans="1:11" x14ac:dyDescent="0.3">
      <c r="A37" s="55" t="s">
        <v>224</v>
      </c>
      <c r="B37" s="89">
        <v>1242</v>
      </c>
      <c r="C37" s="89">
        <v>1142</v>
      </c>
      <c r="D37" s="89">
        <v>978</v>
      </c>
      <c r="E37" s="89">
        <v>855</v>
      </c>
      <c r="F37" s="89">
        <v>768</v>
      </c>
      <c r="G37" s="89">
        <v>719</v>
      </c>
      <c r="H37" s="204"/>
      <c r="I37" s="67">
        <f t="shared" si="2"/>
        <v>5.2412888176118964E-2</v>
      </c>
      <c r="J37" s="67">
        <f t="shared" si="3"/>
        <v>-6.3802083333333329E-2</v>
      </c>
      <c r="K37" s="67">
        <f t="shared" si="4"/>
        <v>-0.10355952115723599</v>
      </c>
    </row>
    <row r="38" spans="1:11" x14ac:dyDescent="0.3">
      <c r="A38" s="48" t="s">
        <v>210</v>
      </c>
      <c r="B38" s="90">
        <v>17987</v>
      </c>
      <c r="C38" s="90">
        <v>17634</v>
      </c>
      <c r="D38" s="90">
        <v>16633</v>
      </c>
      <c r="E38" s="90">
        <v>15478</v>
      </c>
      <c r="F38" s="90">
        <v>14506</v>
      </c>
      <c r="G38" s="90">
        <v>13718</v>
      </c>
      <c r="H38" s="205"/>
      <c r="I38" s="30"/>
      <c r="J38" s="68">
        <f>(G38-F38)/F38</f>
        <v>-5.4322349372673377E-2</v>
      </c>
      <c r="K38" s="68">
        <f t="shared" si="4"/>
        <v>-5.2746076530034491E-2</v>
      </c>
    </row>
    <row r="40" spans="1:11" x14ac:dyDescent="0.3">
      <c r="A40" t="s">
        <v>334</v>
      </c>
    </row>
  </sheetData>
  <sheetProtection algorithmName="SHA-512" hashValue="3nqkdTWu2TohouqyER+wOBFzfIs1nuH+wsPkAAqrU++6RcaGSOZmAlmHOFdrwqMFH3MshSJEYCOERGRE+RUycg==" saltValue="9MSnaLVMkDk39FBaYyaRjA=="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1" fitToHeight="10" orientation="portrait" r:id="rId1"/>
  <headerFooter>
    <oddFooter>Page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94E23-38C1-4990-ADE4-9FDBC56CC53B}">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498</v>
      </c>
      <c r="B1" s="162"/>
      <c r="C1" s="162"/>
      <c r="D1" s="162"/>
      <c r="E1" s="162"/>
      <c r="F1" s="162"/>
      <c r="G1" s="162"/>
      <c r="H1" s="162"/>
      <c r="I1" s="162"/>
      <c r="J1" s="162"/>
      <c r="K1" s="162"/>
      <c r="L1" s="39"/>
    </row>
    <row r="2" spans="1:12" ht="22.95" customHeight="1" x14ac:dyDescent="0.4">
      <c r="A2" s="162" t="s">
        <v>494</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357</v>
      </c>
      <c r="C9" s="94">
        <v>346</v>
      </c>
      <c r="D9" s="94">
        <v>341</v>
      </c>
      <c r="E9" s="94">
        <v>322</v>
      </c>
      <c r="F9" s="94">
        <v>303</v>
      </c>
      <c r="G9" s="94">
        <v>297</v>
      </c>
      <c r="H9" s="201"/>
      <c r="I9" s="67">
        <f>G9/G$17</f>
        <v>2.1650386353695875E-2</v>
      </c>
      <c r="J9" s="67">
        <f>(G9-F9)/F9</f>
        <v>-1.9801980198019802E-2</v>
      </c>
      <c r="K9" s="67">
        <f>((G9/B9)^(1/5)-1)</f>
        <v>-3.6131812419240905E-2</v>
      </c>
    </row>
    <row r="10" spans="1:12" x14ac:dyDescent="0.3">
      <c r="A10" s="112" t="s">
        <v>718</v>
      </c>
      <c r="B10" s="89">
        <v>2975</v>
      </c>
      <c r="C10" s="89">
        <v>2964</v>
      </c>
      <c r="D10" s="89">
        <v>2773</v>
      </c>
      <c r="E10" s="89">
        <v>2601</v>
      </c>
      <c r="F10" s="89">
        <v>2419</v>
      </c>
      <c r="G10" s="89">
        <v>2253</v>
      </c>
      <c r="H10" s="201"/>
      <c r="I10" s="67">
        <f t="shared" ref="I10:I16" si="0">G10/G$17</f>
        <v>0.16423676920833941</v>
      </c>
      <c r="J10" s="67">
        <f t="shared" ref="J10:J16" si="1">(G10-F10)/F10</f>
        <v>-6.8623398098387758E-2</v>
      </c>
      <c r="K10" s="67">
        <f t="shared" ref="K10:K16" si="2">((G10/B10)^(1/5)-1)</f>
        <v>-5.4079049734994999E-2</v>
      </c>
    </row>
    <row r="11" spans="1:12" x14ac:dyDescent="0.3">
      <c r="A11" s="112" t="s">
        <v>717</v>
      </c>
      <c r="B11" s="94">
        <v>98</v>
      </c>
      <c r="C11" s="94">
        <v>98</v>
      </c>
      <c r="D11" s="94">
        <v>89</v>
      </c>
      <c r="E11" s="94">
        <v>86</v>
      </c>
      <c r="F11" s="94">
        <v>80</v>
      </c>
      <c r="G11" s="94">
        <v>75</v>
      </c>
      <c r="H11" s="201"/>
      <c r="I11" s="67">
        <f t="shared" si="0"/>
        <v>5.4672692812363314E-3</v>
      </c>
      <c r="J11" s="67">
        <f t="shared" si="1"/>
        <v>-6.25E-2</v>
      </c>
      <c r="K11" s="67">
        <f t="shared" si="2"/>
        <v>-5.2090147005759424E-2</v>
      </c>
    </row>
    <row r="12" spans="1:12" x14ac:dyDescent="0.3">
      <c r="A12" s="112" t="s">
        <v>716</v>
      </c>
      <c r="B12" s="94">
        <v>49</v>
      </c>
      <c r="C12" s="94">
        <v>43</v>
      </c>
      <c r="D12" s="94">
        <v>46</v>
      </c>
      <c r="E12" s="94">
        <v>37</v>
      </c>
      <c r="F12" s="94">
        <v>32</v>
      </c>
      <c r="G12" s="94">
        <v>33</v>
      </c>
      <c r="H12" s="201"/>
      <c r="I12" s="67">
        <f t="shared" si="0"/>
        <v>2.405598483743986E-3</v>
      </c>
      <c r="J12" s="67">
        <f t="shared" si="1"/>
        <v>3.125E-2</v>
      </c>
      <c r="K12" s="67">
        <f t="shared" si="2"/>
        <v>-7.6017869976456653E-2</v>
      </c>
    </row>
    <row r="13" spans="1:12" x14ac:dyDescent="0.3">
      <c r="A13" s="112" t="s">
        <v>265</v>
      </c>
      <c r="B13" s="89">
        <v>13784</v>
      </c>
      <c r="C13" s="89">
        <v>13414</v>
      </c>
      <c r="D13" s="89">
        <v>12627</v>
      </c>
      <c r="E13" s="89">
        <v>11676</v>
      </c>
      <c r="F13" s="89">
        <v>10928</v>
      </c>
      <c r="G13" s="89">
        <v>10320</v>
      </c>
      <c r="H13" s="201"/>
      <c r="I13" s="67">
        <f t="shared" si="0"/>
        <v>0.75229625309811921</v>
      </c>
      <c r="J13" s="67">
        <f t="shared" si="1"/>
        <v>-5.5636896046852125E-2</v>
      </c>
      <c r="K13" s="67">
        <f t="shared" si="2"/>
        <v>-5.6241477347433455E-2</v>
      </c>
    </row>
    <row r="14" spans="1:12" x14ac:dyDescent="0.3">
      <c r="A14" s="112" t="s">
        <v>715</v>
      </c>
      <c r="B14" s="94">
        <v>396</v>
      </c>
      <c r="C14" s="94">
        <v>411</v>
      </c>
      <c r="D14" s="94">
        <v>388</v>
      </c>
      <c r="E14" s="94">
        <v>372</v>
      </c>
      <c r="F14" s="94">
        <v>356</v>
      </c>
      <c r="G14" s="94">
        <v>325</v>
      </c>
      <c r="H14" s="201"/>
      <c r="I14" s="67">
        <f t="shared" si="0"/>
        <v>2.3691500218690771E-2</v>
      </c>
      <c r="J14" s="67">
        <f t="shared" si="1"/>
        <v>-8.7078651685393263E-2</v>
      </c>
      <c r="K14" s="67">
        <f t="shared" si="2"/>
        <v>-3.8747162023097581E-2</v>
      </c>
    </row>
    <row r="15" spans="1:12" x14ac:dyDescent="0.3">
      <c r="A15" s="112" t="s">
        <v>266</v>
      </c>
      <c r="B15" s="94">
        <v>79</v>
      </c>
      <c r="C15" s="94">
        <v>77</v>
      </c>
      <c r="D15" s="94">
        <v>75</v>
      </c>
      <c r="E15" s="94">
        <v>70</v>
      </c>
      <c r="F15" s="94">
        <v>65</v>
      </c>
      <c r="G15" s="94">
        <v>61</v>
      </c>
      <c r="H15" s="201"/>
      <c r="I15" s="67">
        <f t="shared" si="0"/>
        <v>4.4467123487388835E-3</v>
      </c>
      <c r="J15" s="67">
        <f t="shared" si="1"/>
        <v>-6.1538461538461542E-2</v>
      </c>
      <c r="K15" s="67">
        <f t="shared" si="2"/>
        <v>-5.0400343728609132E-2</v>
      </c>
    </row>
    <row r="16" spans="1:12" x14ac:dyDescent="0.3">
      <c r="A16" s="112" t="s">
        <v>714</v>
      </c>
      <c r="B16" s="94">
        <v>249</v>
      </c>
      <c r="C16" s="94">
        <v>281</v>
      </c>
      <c r="D16" s="94">
        <v>294</v>
      </c>
      <c r="E16" s="94">
        <v>314</v>
      </c>
      <c r="F16" s="94">
        <v>323</v>
      </c>
      <c r="G16" s="94">
        <v>354</v>
      </c>
      <c r="H16" s="201"/>
      <c r="I16" s="67">
        <f t="shared" si="0"/>
        <v>2.5805511007435486E-2</v>
      </c>
      <c r="J16" s="67">
        <f t="shared" si="1"/>
        <v>9.5975232198142413E-2</v>
      </c>
      <c r="K16" s="67">
        <f t="shared" si="2"/>
        <v>7.290379879505493E-2</v>
      </c>
    </row>
    <row r="17" spans="1:12" x14ac:dyDescent="0.3">
      <c r="A17" s="113" t="s">
        <v>210</v>
      </c>
      <c r="B17" s="90">
        <v>17987</v>
      </c>
      <c r="C17" s="90">
        <v>17634</v>
      </c>
      <c r="D17" s="90">
        <v>16633</v>
      </c>
      <c r="E17" s="90">
        <v>15478</v>
      </c>
      <c r="F17" s="90">
        <v>14506</v>
      </c>
      <c r="G17" s="90">
        <v>13718</v>
      </c>
      <c r="H17" s="201"/>
      <c r="I17" s="30"/>
      <c r="J17" s="68">
        <f>(G17-F17)/F17</f>
        <v>-5.4322349372673377E-2</v>
      </c>
      <c r="K17" s="68">
        <f>((G17/B17)^(1/5)-1)</f>
        <v>-5.2746076530034491E-2</v>
      </c>
    </row>
    <row r="19" spans="1:12" x14ac:dyDescent="0.3">
      <c r="A19" t="s">
        <v>336</v>
      </c>
    </row>
    <row r="22" spans="1:12" ht="22.95" customHeight="1" x14ac:dyDescent="0.4">
      <c r="A22" s="162" t="s">
        <v>499</v>
      </c>
      <c r="B22" s="162"/>
      <c r="C22" s="162"/>
      <c r="D22" s="162"/>
      <c r="E22" s="162"/>
      <c r="F22" s="162"/>
      <c r="G22" s="162"/>
      <c r="H22" s="162"/>
      <c r="I22" s="162"/>
      <c r="J22" s="162"/>
      <c r="K22" s="162"/>
      <c r="L22" s="39"/>
    </row>
    <row r="23" spans="1:12" ht="22.95" customHeight="1" x14ac:dyDescent="0.4">
      <c r="A23" s="162" t="s">
        <v>494</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1474</v>
      </c>
      <c r="C30" s="94">
        <v>1466</v>
      </c>
      <c r="D30" s="94">
        <v>1423</v>
      </c>
      <c r="E30" s="94">
        <v>1352</v>
      </c>
      <c r="F30" s="94">
        <v>1273</v>
      </c>
      <c r="G30" s="94">
        <v>1083</v>
      </c>
      <c r="H30" s="201"/>
      <c r="I30" s="67">
        <f>G30/G$17</f>
        <v>7.8947368421052627E-2</v>
      </c>
      <c r="J30" s="67">
        <f>(G30-F30)/F30</f>
        <v>-0.14925373134328357</v>
      </c>
      <c r="K30" s="67">
        <f>((G30/B30)^(1/5)-1)</f>
        <v>-5.9787123644877593E-2</v>
      </c>
    </row>
    <row r="31" spans="1:12" x14ac:dyDescent="0.3">
      <c r="A31" s="112" t="s">
        <v>722</v>
      </c>
      <c r="B31" s="89">
        <v>15810</v>
      </c>
      <c r="C31" s="89">
        <v>15411</v>
      </c>
      <c r="D31" s="89">
        <v>14413</v>
      </c>
      <c r="E31" s="89">
        <v>13294</v>
      </c>
      <c r="F31" s="89">
        <v>12403</v>
      </c>
      <c r="G31" s="89">
        <v>11735</v>
      </c>
      <c r="H31" s="201"/>
      <c r="I31" s="67">
        <f>G31/G$17</f>
        <v>0.85544540020411142</v>
      </c>
      <c r="J31" s="67">
        <f>(G31-F31)/F31</f>
        <v>-5.3857937595742963E-2</v>
      </c>
      <c r="K31" s="67">
        <f>((G31/B31)^(1/5)-1)</f>
        <v>-5.7871276304982344E-2</v>
      </c>
    </row>
    <row r="32" spans="1:12" x14ac:dyDescent="0.3">
      <c r="A32" s="112" t="s">
        <v>714</v>
      </c>
      <c r="B32" s="94">
        <v>703</v>
      </c>
      <c r="C32" s="94">
        <v>757</v>
      </c>
      <c r="D32" s="94">
        <v>797</v>
      </c>
      <c r="E32" s="94">
        <v>832</v>
      </c>
      <c r="F32" s="94">
        <v>830</v>
      </c>
      <c r="G32" s="94">
        <v>900</v>
      </c>
      <c r="H32" s="201"/>
      <c r="I32" s="67">
        <f>G32/G$17</f>
        <v>6.5607231374835984E-2</v>
      </c>
      <c r="J32" s="67">
        <f>(G32-F32)/F32</f>
        <v>8.4337349397590355E-2</v>
      </c>
      <c r="K32" s="67">
        <f>((G32/B32)^(1/5)-1)</f>
        <v>5.0648480808673568E-2</v>
      </c>
    </row>
    <row r="33" spans="1:11" x14ac:dyDescent="0.3">
      <c r="A33" s="113" t="s">
        <v>210</v>
      </c>
      <c r="B33" s="90">
        <v>17987</v>
      </c>
      <c r="C33" s="90">
        <v>17634</v>
      </c>
      <c r="D33" s="90">
        <v>16633</v>
      </c>
      <c r="E33" s="90">
        <v>15478</v>
      </c>
      <c r="F33" s="90">
        <v>14506</v>
      </c>
      <c r="G33" s="90">
        <v>13718</v>
      </c>
      <c r="H33" s="201"/>
      <c r="I33" s="30"/>
      <c r="J33" s="68">
        <f>(G33-F33)/F33</f>
        <v>-5.4322349372673377E-2</v>
      </c>
      <c r="K33" s="68">
        <f>((G33/B33)^(1/5)-1)</f>
        <v>-5.2746076530034491E-2</v>
      </c>
    </row>
    <row r="35" spans="1:11" x14ac:dyDescent="0.3">
      <c r="A35" t="s">
        <v>336</v>
      </c>
    </row>
    <row r="38" spans="1:11" ht="22.8" x14ac:dyDescent="0.4">
      <c r="A38" s="162" t="s">
        <v>500</v>
      </c>
      <c r="B38" s="162"/>
      <c r="C38" s="162"/>
      <c r="D38" s="162"/>
      <c r="E38" s="162"/>
      <c r="F38" s="162"/>
      <c r="G38" s="162"/>
      <c r="H38" s="162"/>
      <c r="I38" s="162"/>
      <c r="J38" s="162"/>
      <c r="K38" s="162"/>
    </row>
    <row r="39" spans="1:11" ht="22.8" x14ac:dyDescent="0.4">
      <c r="A39" s="162" t="s">
        <v>494</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v>414</v>
      </c>
      <c r="C46" s="89">
        <v>428</v>
      </c>
      <c r="D46" s="89">
        <v>386</v>
      </c>
      <c r="E46" s="89">
        <v>360</v>
      </c>
      <c r="F46" s="94">
        <v>217</v>
      </c>
      <c r="G46" s="94">
        <v>213</v>
      </c>
      <c r="H46" s="29"/>
      <c r="I46" s="67">
        <f>G46/G$17</f>
        <v>1.5527044758711183E-2</v>
      </c>
      <c r="J46" s="67">
        <f>(G46-F46)/F46</f>
        <v>-1.8433179723502304E-2</v>
      </c>
      <c r="K46" s="67">
        <f>((G46/B46)^(1/5)-1)</f>
        <v>-0.12446028148734156</v>
      </c>
    </row>
    <row r="47" spans="1:11" x14ac:dyDescent="0.3">
      <c r="A47" s="55" t="s">
        <v>246</v>
      </c>
      <c r="B47" s="89">
        <v>17589</v>
      </c>
      <c r="C47" s="89">
        <v>17230</v>
      </c>
      <c r="D47" s="89">
        <v>16262</v>
      </c>
      <c r="E47" s="89">
        <v>15129</v>
      </c>
      <c r="F47" s="89">
        <v>14294</v>
      </c>
      <c r="G47" s="89">
        <v>13508</v>
      </c>
      <c r="H47" s="29"/>
      <c r="I47" s="67">
        <f>G47/G$17</f>
        <v>0.98469164601253822</v>
      </c>
      <c r="J47" s="67">
        <f>(G47-F47)/F47</f>
        <v>-5.4988106897999163E-2</v>
      </c>
      <c r="K47" s="67">
        <f>((G47/B47)^(1/5)-1)</f>
        <v>-5.1428699730818761E-2</v>
      </c>
    </row>
    <row r="48" spans="1:11" x14ac:dyDescent="0.3">
      <c r="A48" s="48" t="s">
        <v>210</v>
      </c>
      <c r="B48" s="90">
        <v>17987</v>
      </c>
      <c r="C48" s="90">
        <v>17634</v>
      </c>
      <c r="D48" s="90">
        <v>16633</v>
      </c>
      <c r="E48" s="90">
        <v>15478</v>
      </c>
      <c r="F48" s="90">
        <v>14506</v>
      </c>
      <c r="G48" s="90">
        <v>13718</v>
      </c>
      <c r="H48" s="29"/>
      <c r="I48" s="30"/>
      <c r="J48" s="68">
        <f>(G48-F48)/F48</f>
        <v>-5.4322349372673377E-2</v>
      </c>
      <c r="K48" s="68">
        <f>((G48/B48)^(1/5)-1)</f>
        <v>-5.2746076530034491E-2</v>
      </c>
    </row>
    <row r="50" spans="1:1" x14ac:dyDescent="0.3">
      <c r="A50" t="s">
        <v>326</v>
      </c>
    </row>
  </sheetData>
  <sheetProtection algorithmName="SHA-512" hashValue="rZWMl1Ttr9HoLJpzy6RRt8YQJVvN5OXWV0ojGcFYund5uUDqNwCBu0RTcu9Yip0Ia40qq12fiwR9nHPkAF2rMQ==" saltValue="uHNgfnmcIbcPcB3Utoucdg=="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A6349-C8AC-46B4-8AE6-F7AD74EFAE43}">
  <sheetPr>
    <pageSetUpPr fitToPage="1"/>
  </sheetPr>
  <dimension ref="A1:L66"/>
  <sheetViews>
    <sheetView workbookViewId="0">
      <selection activeCell="A2" sqref="A2"/>
    </sheetView>
  </sheetViews>
  <sheetFormatPr defaultRowHeight="14.4" x14ac:dyDescent="0.3"/>
  <cols>
    <col min="1" max="1" width="16.21875" customWidth="1"/>
    <col min="2" max="2" width="9.109375" style="122" bestFit="1" customWidth="1"/>
    <col min="3" max="3" width="11.21875" bestFit="1" customWidth="1"/>
    <col min="4" max="4" width="8.6640625" style="122" customWidth="1"/>
    <col min="5" max="5" width="9.33203125" bestFit="1" customWidth="1"/>
    <col min="6" max="6" width="9.6640625" bestFit="1" customWidth="1"/>
    <col min="7" max="7" width="8.777343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502</v>
      </c>
      <c r="B1" s="162"/>
      <c r="C1" s="162"/>
      <c r="D1" s="162"/>
      <c r="E1" s="162"/>
      <c r="F1" s="162"/>
      <c r="G1" s="162"/>
      <c r="H1" s="162"/>
      <c r="I1" s="162"/>
      <c r="J1" s="162"/>
      <c r="K1" s="162"/>
      <c r="L1" s="162"/>
    </row>
    <row r="2" spans="1:12" ht="22.95" customHeight="1" x14ac:dyDescent="0.4">
      <c r="A2" s="162" t="s">
        <v>501</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69" t="s">
        <v>244</v>
      </c>
      <c r="D6" s="75" t="s">
        <v>181</v>
      </c>
      <c r="E6" s="69" t="s">
        <v>201</v>
      </c>
      <c r="F6" s="69" t="s">
        <v>342</v>
      </c>
      <c r="G6" s="69" t="s">
        <v>343</v>
      </c>
      <c r="H6" s="69" t="s">
        <v>183</v>
      </c>
      <c r="I6" s="69" t="s">
        <v>184</v>
      </c>
      <c r="J6" s="69" t="s">
        <v>344</v>
      </c>
      <c r="K6" s="69" t="s">
        <v>345</v>
      </c>
      <c r="L6" s="69" t="s">
        <v>346</v>
      </c>
    </row>
    <row r="7" spans="1:12" x14ac:dyDescent="0.3">
      <c r="A7" s="210" t="s">
        <v>301</v>
      </c>
      <c r="B7" s="206" t="s">
        <v>406</v>
      </c>
      <c r="C7" s="206" t="s">
        <v>245</v>
      </c>
      <c r="D7" s="117" t="s">
        <v>186</v>
      </c>
      <c r="E7" s="102">
        <v>158</v>
      </c>
      <c r="F7" s="102">
        <v>90.833333333333329</v>
      </c>
      <c r="G7" s="102">
        <v>62766</v>
      </c>
      <c r="H7" s="101">
        <v>2890434.42</v>
      </c>
      <c r="I7" s="101">
        <v>18293.888734177213</v>
      </c>
      <c r="J7" s="101">
        <v>31821.296366972474</v>
      </c>
      <c r="K7" s="102">
        <v>397.25316455696202</v>
      </c>
      <c r="L7" s="118">
        <v>46.050957843418409</v>
      </c>
    </row>
    <row r="8" spans="1:12" x14ac:dyDescent="0.3">
      <c r="A8" s="198"/>
      <c r="B8" s="194"/>
      <c r="C8" s="194"/>
      <c r="D8" s="117" t="s">
        <v>187</v>
      </c>
      <c r="E8" s="102">
        <v>145</v>
      </c>
      <c r="F8" s="102">
        <v>73.75</v>
      </c>
      <c r="G8" s="102">
        <v>51630</v>
      </c>
      <c r="H8" s="101">
        <v>2781308.0999999996</v>
      </c>
      <c r="I8" s="101">
        <v>19181.435172413792</v>
      </c>
      <c r="J8" s="101">
        <v>37712.652203389829</v>
      </c>
      <c r="K8" s="102">
        <v>356.06896551724139</v>
      </c>
      <c r="L8" s="118">
        <v>53.86999999999999</v>
      </c>
    </row>
    <row r="9" spans="1:12" x14ac:dyDescent="0.3">
      <c r="A9" s="198"/>
      <c r="B9" s="194"/>
      <c r="C9" s="194"/>
      <c r="D9" s="117" t="s">
        <v>188</v>
      </c>
      <c r="E9" s="102">
        <v>137</v>
      </c>
      <c r="F9" s="102">
        <v>75.25</v>
      </c>
      <c r="G9" s="102">
        <v>52079</v>
      </c>
      <c r="H9" s="101">
        <v>2805495.7299999995</v>
      </c>
      <c r="I9" s="101">
        <v>20478.071021897806</v>
      </c>
      <c r="J9" s="101">
        <v>37282.335282392021</v>
      </c>
      <c r="K9" s="102">
        <v>380.13868613138686</v>
      </c>
      <c r="L9" s="118">
        <v>53.86999999999999</v>
      </c>
    </row>
    <row r="10" spans="1:12" x14ac:dyDescent="0.3">
      <c r="A10" s="198"/>
      <c r="B10" s="194"/>
      <c r="C10" s="194"/>
      <c r="D10" s="117" t="s">
        <v>189</v>
      </c>
      <c r="E10" s="102">
        <v>134</v>
      </c>
      <c r="F10" s="102">
        <v>66</v>
      </c>
      <c r="G10" s="102">
        <v>34454</v>
      </c>
      <c r="H10" s="101">
        <v>1856036.9799999995</v>
      </c>
      <c r="I10" s="101">
        <v>13851.022238805966</v>
      </c>
      <c r="J10" s="101">
        <v>28121.772424242419</v>
      </c>
      <c r="K10" s="102">
        <v>257.1194029850746</v>
      </c>
      <c r="L10" s="118">
        <v>53.869999999999983</v>
      </c>
    </row>
    <row r="11" spans="1:12" x14ac:dyDescent="0.3">
      <c r="A11" s="198"/>
      <c r="B11" s="194"/>
      <c r="C11" s="194"/>
      <c r="D11" s="117" t="s">
        <v>682</v>
      </c>
      <c r="E11" s="102">
        <v>31</v>
      </c>
      <c r="F11" s="102">
        <v>10.916666666666666</v>
      </c>
      <c r="G11" s="102">
        <v>2442</v>
      </c>
      <c r="H11" s="101">
        <v>131550.53999999998</v>
      </c>
      <c r="I11" s="101">
        <v>4243.5658064516119</v>
      </c>
      <c r="J11" s="101">
        <v>12050.431145038167</v>
      </c>
      <c r="K11" s="102">
        <v>78.774193548387103</v>
      </c>
      <c r="L11" s="118">
        <v>53.86999999999999</v>
      </c>
    </row>
    <row r="12" spans="1:12" x14ac:dyDescent="0.3">
      <c r="A12" s="198"/>
      <c r="B12" s="194"/>
      <c r="C12" s="194"/>
      <c r="D12" s="117" t="s">
        <v>709</v>
      </c>
      <c r="E12" s="102">
        <v>70</v>
      </c>
      <c r="F12" s="102">
        <v>40.916666666666664</v>
      </c>
      <c r="G12" s="102">
        <v>19611</v>
      </c>
      <c r="H12" s="101">
        <v>1056444.57</v>
      </c>
      <c r="I12" s="101">
        <v>15092.065285714287</v>
      </c>
      <c r="J12" s="101">
        <v>25819.419226069251</v>
      </c>
      <c r="K12" s="102">
        <v>280.15714285714284</v>
      </c>
      <c r="L12" s="118">
        <v>53.870000000000005</v>
      </c>
    </row>
    <row r="13" spans="1:12" x14ac:dyDescent="0.3">
      <c r="A13" s="198"/>
      <c r="B13" s="194"/>
      <c r="C13" s="206" t="s">
        <v>246</v>
      </c>
      <c r="D13" s="117" t="s">
        <v>186</v>
      </c>
      <c r="E13" s="102">
        <v>1517</v>
      </c>
      <c r="F13" s="102">
        <v>765.25</v>
      </c>
      <c r="G13" s="102">
        <v>485332</v>
      </c>
      <c r="H13" s="101">
        <v>4918034.0999999968</v>
      </c>
      <c r="I13" s="101">
        <v>3241.9473302570841</v>
      </c>
      <c r="J13" s="101">
        <v>6426.7025155177998</v>
      </c>
      <c r="K13" s="102">
        <v>319.92880685563614</v>
      </c>
      <c r="L13" s="118">
        <v>10.133339858076527</v>
      </c>
    </row>
    <row r="14" spans="1:12" x14ac:dyDescent="0.3">
      <c r="A14" s="198"/>
      <c r="B14" s="194"/>
      <c r="C14" s="194"/>
      <c r="D14" s="117" t="s">
        <v>187</v>
      </c>
      <c r="E14" s="102">
        <v>1330</v>
      </c>
      <c r="F14" s="102">
        <v>625.5</v>
      </c>
      <c r="G14" s="102">
        <v>432605</v>
      </c>
      <c r="H14" s="101">
        <v>4508155.6300000008</v>
      </c>
      <c r="I14" s="101">
        <v>3389.5906992481209</v>
      </c>
      <c r="J14" s="101">
        <v>7207.2831814548372</v>
      </c>
      <c r="K14" s="102">
        <v>325.26691729323306</v>
      </c>
      <c r="L14" s="118">
        <v>10.420951283503429</v>
      </c>
    </row>
    <row r="15" spans="1:12" x14ac:dyDescent="0.3">
      <c r="A15" s="198"/>
      <c r="B15" s="194"/>
      <c r="C15" s="194"/>
      <c r="D15" s="117" t="s">
        <v>188</v>
      </c>
      <c r="E15" s="102">
        <v>894</v>
      </c>
      <c r="F15" s="102">
        <v>442.08333333333331</v>
      </c>
      <c r="G15" s="102">
        <v>305314</v>
      </c>
      <c r="H15" s="101">
        <v>3374239.2899999996</v>
      </c>
      <c r="I15" s="101">
        <v>3774.3168791946305</v>
      </c>
      <c r="J15" s="101">
        <v>7632.5865183788865</v>
      </c>
      <c r="K15" s="102">
        <v>341.51454138702462</v>
      </c>
      <c r="L15" s="118">
        <v>11.051701821731069</v>
      </c>
    </row>
    <row r="16" spans="1:12" x14ac:dyDescent="0.3">
      <c r="A16" s="198"/>
      <c r="B16" s="194"/>
      <c r="C16" s="194"/>
      <c r="D16" s="117" t="s">
        <v>189</v>
      </c>
      <c r="E16" s="102">
        <v>556</v>
      </c>
      <c r="F16" s="102">
        <v>239.58333333333334</v>
      </c>
      <c r="G16" s="102">
        <v>154881</v>
      </c>
      <c r="H16" s="101">
        <v>1778359.3999999994</v>
      </c>
      <c r="I16" s="101">
        <v>3198.4881294964021</v>
      </c>
      <c r="J16" s="101">
        <v>7422.7174956521721</v>
      </c>
      <c r="K16" s="102">
        <v>278.5629496402878</v>
      </c>
      <c r="L16" s="118">
        <v>11.482101742628208</v>
      </c>
    </row>
    <row r="17" spans="1:12" x14ac:dyDescent="0.3">
      <c r="A17" s="198"/>
      <c r="B17" s="194"/>
      <c r="C17" s="194"/>
      <c r="D17" s="117" t="s">
        <v>682</v>
      </c>
      <c r="E17" s="102">
        <v>185</v>
      </c>
      <c r="F17" s="102">
        <v>84.416666666666671</v>
      </c>
      <c r="G17" s="102">
        <v>47532</v>
      </c>
      <c r="H17" s="101">
        <v>626428.07999999984</v>
      </c>
      <c r="I17" s="101">
        <v>3386.0977297297291</v>
      </c>
      <c r="J17" s="101">
        <v>7420.6682724580442</v>
      </c>
      <c r="K17" s="102">
        <v>256.92972972972973</v>
      </c>
      <c r="L17" s="118">
        <v>13.179081040141375</v>
      </c>
    </row>
    <row r="18" spans="1:12" x14ac:dyDescent="0.3">
      <c r="A18" s="198"/>
      <c r="B18" s="194"/>
      <c r="C18" s="194"/>
      <c r="D18" s="117" t="s">
        <v>709</v>
      </c>
      <c r="E18" s="102">
        <v>122</v>
      </c>
      <c r="F18" s="102">
        <v>57.75</v>
      </c>
      <c r="G18" s="102">
        <v>43886</v>
      </c>
      <c r="H18" s="101">
        <v>602101.76000000013</v>
      </c>
      <c r="I18" s="101">
        <v>4935.2603278688539</v>
      </c>
      <c r="J18" s="101">
        <v>10426.004502164504</v>
      </c>
      <c r="K18" s="102">
        <v>359.72131147540983</v>
      </c>
      <c r="L18" s="118">
        <v>13.719677345850616</v>
      </c>
    </row>
    <row r="19" spans="1:12" x14ac:dyDescent="0.3">
      <c r="A19" s="210" t="s">
        <v>302</v>
      </c>
      <c r="B19" s="206" t="s">
        <v>406</v>
      </c>
      <c r="C19" s="206" t="s">
        <v>245</v>
      </c>
      <c r="D19" s="117" t="s">
        <v>186</v>
      </c>
      <c r="E19" s="102">
        <v>23</v>
      </c>
      <c r="F19" s="102">
        <v>12.333333333333334</v>
      </c>
      <c r="G19" s="102">
        <v>12562</v>
      </c>
      <c r="H19" s="101">
        <v>215751.62</v>
      </c>
      <c r="I19" s="101">
        <v>9380.5052173913045</v>
      </c>
      <c r="J19" s="101">
        <v>17493.374594594592</v>
      </c>
      <c r="K19" s="102">
        <v>546.17391304347825</v>
      </c>
      <c r="L19" s="118">
        <v>17.174941888234358</v>
      </c>
    </row>
    <row r="20" spans="1:12" x14ac:dyDescent="0.3">
      <c r="A20" s="198"/>
      <c r="B20" s="194"/>
      <c r="C20" s="194"/>
      <c r="D20" s="117" t="s">
        <v>187</v>
      </c>
      <c r="E20" s="102">
        <v>42</v>
      </c>
      <c r="F20" s="102">
        <v>27.083333333333332</v>
      </c>
      <c r="G20" s="102">
        <v>44358</v>
      </c>
      <c r="H20" s="101">
        <v>734200.12999999989</v>
      </c>
      <c r="I20" s="101">
        <v>17480.955476190473</v>
      </c>
      <c r="J20" s="101">
        <v>27108.927876923073</v>
      </c>
      <c r="K20" s="102">
        <v>1056.1428571428571</v>
      </c>
      <c r="L20" s="118">
        <v>16.551695973668782</v>
      </c>
    </row>
    <row r="21" spans="1:12" x14ac:dyDescent="0.3">
      <c r="A21" s="198"/>
      <c r="B21" s="194"/>
      <c r="C21" s="194"/>
      <c r="D21" s="117" t="s">
        <v>188</v>
      </c>
      <c r="E21" s="102">
        <v>55</v>
      </c>
      <c r="F21" s="102">
        <v>36</v>
      </c>
      <c r="G21" s="102">
        <v>52839</v>
      </c>
      <c r="H21" s="101">
        <v>874680.59000000008</v>
      </c>
      <c r="I21" s="101">
        <v>15903.283454545455</v>
      </c>
      <c r="J21" s="101">
        <v>24296.683055555557</v>
      </c>
      <c r="K21" s="102">
        <v>960.70909090909095</v>
      </c>
      <c r="L21" s="118">
        <v>16.553693105471339</v>
      </c>
    </row>
    <row r="22" spans="1:12" x14ac:dyDescent="0.3">
      <c r="A22" s="198"/>
      <c r="B22" s="194"/>
      <c r="C22" s="194"/>
      <c r="D22" s="117" t="s">
        <v>189</v>
      </c>
      <c r="E22" s="102">
        <v>62</v>
      </c>
      <c r="F22" s="102">
        <v>35.25</v>
      </c>
      <c r="G22" s="102">
        <v>63167</v>
      </c>
      <c r="H22" s="101">
        <v>1046677.1899999997</v>
      </c>
      <c r="I22" s="101">
        <v>16881.890161290317</v>
      </c>
      <c r="J22" s="101">
        <v>29692.969929078008</v>
      </c>
      <c r="K22" s="102">
        <v>1018.8225806451613</v>
      </c>
      <c r="L22" s="118">
        <v>16.569999999999997</v>
      </c>
    </row>
    <row r="23" spans="1:12" x14ac:dyDescent="0.3">
      <c r="A23" s="198"/>
      <c r="B23" s="194"/>
      <c r="C23" s="194"/>
      <c r="D23" s="117" t="s">
        <v>682</v>
      </c>
      <c r="E23" s="102">
        <v>93</v>
      </c>
      <c r="F23" s="102">
        <v>39.333333333333336</v>
      </c>
      <c r="G23" s="102">
        <v>19533</v>
      </c>
      <c r="H23" s="101">
        <v>323661.80999999994</v>
      </c>
      <c r="I23" s="101">
        <v>3480.2345161290318</v>
      </c>
      <c r="J23" s="101">
        <v>8228.6900847457619</v>
      </c>
      <c r="K23" s="102">
        <v>210.03225806451613</v>
      </c>
      <c r="L23" s="118">
        <v>16.569999999999997</v>
      </c>
    </row>
    <row r="24" spans="1:12" x14ac:dyDescent="0.3">
      <c r="A24" s="198"/>
      <c r="B24" s="194"/>
      <c r="C24" s="194"/>
      <c r="D24" s="117" t="s">
        <v>709</v>
      </c>
      <c r="E24" s="102">
        <v>100</v>
      </c>
      <c r="F24" s="102">
        <v>60.75</v>
      </c>
      <c r="G24" s="102">
        <v>52342</v>
      </c>
      <c r="H24" s="101">
        <v>867306.94000000006</v>
      </c>
      <c r="I24" s="101">
        <v>8673.0694000000003</v>
      </c>
      <c r="J24" s="101">
        <v>14276.657448559672</v>
      </c>
      <c r="K24" s="102">
        <v>523.41999999999996</v>
      </c>
      <c r="L24" s="118">
        <v>16.57</v>
      </c>
    </row>
    <row r="25" spans="1:12" x14ac:dyDescent="0.3">
      <c r="A25" s="198"/>
      <c r="B25" s="194"/>
      <c r="C25" s="206" t="s">
        <v>246</v>
      </c>
      <c r="D25" s="117" t="s">
        <v>186</v>
      </c>
      <c r="E25" s="102">
        <v>2556</v>
      </c>
      <c r="F25" s="102">
        <v>1806.5833333333333</v>
      </c>
      <c r="G25" s="102">
        <v>4210369</v>
      </c>
      <c r="H25" s="101">
        <v>24963600.230000004</v>
      </c>
      <c r="I25" s="101">
        <v>9766.6667566510187</v>
      </c>
      <c r="J25" s="101">
        <v>13818.128269754143</v>
      </c>
      <c r="K25" s="102">
        <v>1647.2492175273865</v>
      </c>
      <c r="L25" s="118">
        <v>5.9290765797487115</v>
      </c>
    </row>
    <row r="26" spans="1:12" x14ac:dyDescent="0.3">
      <c r="A26" s="198"/>
      <c r="B26" s="194"/>
      <c r="C26" s="194"/>
      <c r="D26" s="117" t="s">
        <v>187</v>
      </c>
      <c r="E26" s="102">
        <v>3152</v>
      </c>
      <c r="F26" s="102">
        <v>2279.75</v>
      </c>
      <c r="G26" s="102">
        <v>5380501</v>
      </c>
      <c r="H26" s="101">
        <v>32917324.430000015</v>
      </c>
      <c r="I26" s="101">
        <v>10443.313588197974</v>
      </c>
      <c r="J26" s="101">
        <v>14439.006219980267</v>
      </c>
      <c r="K26" s="102">
        <v>1707.0117385786803</v>
      </c>
      <c r="L26" s="118">
        <v>6.117892075477732</v>
      </c>
    </row>
    <row r="27" spans="1:12" x14ac:dyDescent="0.3">
      <c r="A27" s="198"/>
      <c r="B27" s="194"/>
      <c r="C27" s="194"/>
      <c r="D27" s="117" t="s">
        <v>188</v>
      </c>
      <c r="E27" s="102">
        <v>3556</v>
      </c>
      <c r="F27" s="102">
        <v>2704.4166666666665</v>
      </c>
      <c r="G27" s="102">
        <v>6825857</v>
      </c>
      <c r="H27" s="101">
        <v>44934383.939999953</v>
      </c>
      <c r="I27" s="101">
        <v>12636.215956130471</v>
      </c>
      <c r="J27" s="101">
        <v>16615.185261146871</v>
      </c>
      <c r="K27" s="102">
        <v>1919.5323397075365</v>
      </c>
      <c r="L27" s="118">
        <v>6.5829659103611391</v>
      </c>
    </row>
    <row r="28" spans="1:12" x14ac:dyDescent="0.3">
      <c r="A28" s="198"/>
      <c r="B28" s="194"/>
      <c r="C28" s="194"/>
      <c r="D28" s="117" t="s">
        <v>189</v>
      </c>
      <c r="E28" s="102">
        <v>3793</v>
      </c>
      <c r="F28" s="102">
        <v>2990.9166666666665</v>
      </c>
      <c r="G28" s="102">
        <v>7627350</v>
      </c>
      <c r="H28" s="101">
        <v>52721936.779999979</v>
      </c>
      <c r="I28" s="101">
        <v>13899.798781966776</v>
      </c>
      <c r="J28" s="101">
        <v>17627.350627176722</v>
      </c>
      <c r="K28" s="102">
        <v>2010.9016609543896</v>
      </c>
      <c r="L28" s="118">
        <v>6.9122220404203265</v>
      </c>
    </row>
    <row r="29" spans="1:12" x14ac:dyDescent="0.3">
      <c r="A29" s="198"/>
      <c r="B29" s="194"/>
      <c r="C29" s="194"/>
      <c r="D29" s="117" t="s">
        <v>682</v>
      </c>
      <c r="E29" s="102">
        <v>3734</v>
      </c>
      <c r="F29" s="102">
        <v>2565.25</v>
      </c>
      <c r="G29" s="102">
        <v>5467368</v>
      </c>
      <c r="H29" s="101">
        <v>41342139.259999923</v>
      </c>
      <c r="I29" s="101">
        <v>11071.81019282269</v>
      </c>
      <c r="J29" s="101">
        <v>16116.222301919861</v>
      </c>
      <c r="K29" s="102">
        <v>1464.2121049812533</v>
      </c>
      <c r="L29" s="118">
        <v>7.561616349951187</v>
      </c>
    </row>
    <row r="30" spans="1:12" x14ac:dyDescent="0.3">
      <c r="A30" s="198"/>
      <c r="B30" s="194"/>
      <c r="C30" s="194"/>
      <c r="D30" s="117" t="s">
        <v>709</v>
      </c>
      <c r="E30" s="102">
        <v>3877</v>
      </c>
      <c r="F30" s="102">
        <v>2944.6666666666665</v>
      </c>
      <c r="G30" s="102">
        <v>7445845</v>
      </c>
      <c r="H30" s="101">
        <v>53392865.380000018</v>
      </c>
      <c r="I30" s="101">
        <v>13771.695996904828</v>
      </c>
      <c r="J30" s="101">
        <v>18132.057520941824</v>
      </c>
      <c r="K30" s="102">
        <v>1920.5171524374516</v>
      </c>
      <c r="L30" s="118">
        <v>7.1708268678706064</v>
      </c>
    </row>
    <row r="31" spans="1:12" x14ac:dyDescent="0.3">
      <c r="A31" s="210" t="s">
        <v>303</v>
      </c>
      <c r="B31" s="206" t="s">
        <v>406</v>
      </c>
      <c r="C31" s="206" t="s">
        <v>246</v>
      </c>
      <c r="D31" s="117" t="s">
        <v>186</v>
      </c>
      <c r="E31" s="126" t="s">
        <v>267</v>
      </c>
      <c r="F31" s="102"/>
      <c r="G31" s="102">
        <v>8635</v>
      </c>
      <c r="H31" s="101">
        <v>48634.979999999996</v>
      </c>
      <c r="I31" s="101"/>
      <c r="J31" s="101"/>
      <c r="K31" s="102"/>
      <c r="L31" s="118">
        <v>5.632308048639258</v>
      </c>
    </row>
    <row r="32" spans="1:12" x14ac:dyDescent="0.3">
      <c r="A32" s="198"/>
      <c r="B32" s="194"/>
      <c r="C32" s="194"/>
      <c r="D32" s="117" t="s">
        <v>187</v>
      </c>
      <c r="E32" s="126" t="s">
        <v>267</v>
      </c>
      <c r="F32" s="102"/>
      <c r="G32" s="102">
        <v>8997</v>
      </c>
      <c r="H32" s="101">
        <v>49178.97</v>
      </c>
      <c r="I32" s="101"/>
      <c r="J32" s="101"/>
      <c r="K32" s="102"/>
      <c r="L32" s="118">
        <v>5.4661520506835615</v>
      </c>
    </row>
    <row r="33" spans="1:12" x14ac:dyDescent="0.3">
      <c r="A33" s="198"/>
      <c r="B33" s="194"/>
      <c r="C33" s="194"/>
      <c r="D33" s="117" t="s">
        <v>188</v>
      </c>
      <c r="E33" s="126" t="s">
        <v>267</v>
      </c>
      <c r="F33" s="102"/>
      <c r="G33" s="102">
        <v>9544</v>
      </c>
      <c r="H33" s="101">
        <v>51101.440000000002</v>
      </c>
      <c r="I33" s="101"/>
      <c r="J33" s="101"/>
      <c r="K33" s="102"/>
      <c r="L33" s="118">
        <v>5.3543000838222969</v>
      </c>
    </row>
    <row r="34" spans="1:12" x14ac:dyDescent="0.3">
      <c r="A34" s="198"/>
      <c r="B34" s="194"/>
      <c r="C34" s="194"/>
      <c r="D34" s="117" t="s">
        <v>189</v>
      </c>
      <c r="E34" s="126" t="s">
        <v>267</v>
      </c>
      <c r="F34" s="102"/>
      <c r="G34" s="102">
        <v>11846</v>
      </c>
      <c r="H34" s="101">
        <v>70120.14</v>
      </c>
      <c r="I34" s="101"/>
      <c r="J34" s="101"/>
      <c r="K34" s="102"/>
      <c r="L34" s="118">
        <v>5.9193094715515784</v>
      </c>
    </row>
    <row r="35" spans="1:12" x14ac:dyDescent="0.3">
      <c r="A35" s="198"/>
      <c r="B35" s="194"/>
      <c r="C35" s="194"/>
      <c r="D35" s="117" t="s">
        <v>682</v>
      </c>
      <c r="E35" s="126" t="s">
        <v>267</v>
      </c>
      <c r="F35" s="102"/>
      <c r="G35" s="102">
        <v>6215</v>
      </c>
      <c r="H35" s="101">
        <v>60183.790000000008</v>
      </c>
      <c r="I35" s="101"/>
      <c r="J35" s="101"/>
      <c r="K35" s="102"/>
      <c r="L35" s="118">
        <v>9.6836347546259063</v>
      </c>
    </row>
    <row r="36" spans="1:12" x14ac:dyDescent="0.3">
      <c r="A36" s="198"/>
      <c r="B36" s="194"/>
      <c r="C36" s="194"/>
      <c r="D36" s="117" t="s">
        <v>709</v>
      </c>
      <c r="E36" s="126" t="s">
        <v>267</v>
      </c>
      <c r="F36" s="102"/>
      <c r="G36" s="102">
        <v>5693</v>
      </c>
      <c r="H36" s="101">
        <v>53444.900000000009</v>
      </c>
      <c r="I36" s="101"/>
      <c r="J36" s="101"/>
      <c r="K36" s="102"/>
      <c r="L36" s="118">
        <v>9.3878271561566855</v>
      </c>
    </row>
    <row r="37" spans="1:12" x14ac:dyDescent="0.3">
      <c r="A37" s="210" t="s">
        <v>304</v>
      </c>
      <c r="B37" s="206" t="s">
        <v>407</v>
      </c>
      <c r="C37" s="206" t="s">
        <v>245</v>
      </c>
      <c r="D37" s="117" t="s">
        <v>186</v>
      </c>
      <c r="E37" s="102">
        <v>224</v>
      </c>
      <c r="F37" s="102">
        <v>197.58333333333334</v>
      </c>
      <c r="G37" s="102">
        <v>30715.5</v>
      </c>
      <c r="H37" s="101">
        <v>5174677.719999996</v>
      </c>
      <c r="I37" s="101">
        <v>23101.239821428553</v>
      </c>
      <c r="J37" s="101">
        <v>26189.849278785303</v>
      </c>
      <c r="K37" s="102">
        <v>137.12276785714286</v>
      </c>
      <c r="L37" s="118">
        <v>168.47121876576961</v>
      </c>
    </row>
    <row r="38" spans="1:12" x14ac:dyDescent="0.3">
      <c r="A38" s="198"/>
      <c r="B38" s="194"/>
      <c r="C38" s="194"/>
      <c r="D38" s="117" t="s">
        <v>187</v>
      </c>
      <c r="E38" s="102">
        <v>198</v>
      </c>
      <c r="F38" s="102">
        <v>147.66666666666666</v>
      </c>
      <c r="G38" s="102">
        <v>23468</v>
      </c>
      <c r="H38" s="101">
        <v>4363639.9199999934</v>
      </c>
      <c r="I38" s="101">
        <v>22038.58545454542</v>
      </c>
      <c r="J38" s="101">
        <v>29550.608939051875</v>
      </c>
      <c r="K38" s="102">
        <v>118.52525252525253</v>
      </c>
      <c r="L38" s="118">
        <v>185.93999999999971</v>
      </c>
    </row>
    <row r="39" spans="1:12" x14ac:dyDescent="0.3">
      <c r="A39" s="198"/>
      <c r="B39" s="194"/>
      <c r="C39" s="194"/>
      <c r="D39" s="117" t="s">
        <v>188</v>
      </c>
      <c r="E39" s="102">
        <v>148</v>
      </c>
      <c r="F39" s="102">
        <v>124.33333333333333</v>
      </c>
      <c r="G39" s="102">
        <v>20734</v>
      </c>
      <c r="H39" s="101">
        <v>3855279.9599999958</v>
      </c>
      <c r="I39" s="101">
        <v>26049.188918918891</v>
      </c>
      <c r="J39" s="101">
        <v>31007.613619302916</v>
      </c>
      <c r="K39" s="102">
        <v>140.09459459459458</v>
      </c>
      <c r="L39" s="118">
        <v>185.9399999999998</v>
      </c>
    </row>
    <row r="40" spans="1:12" x14ac:dyDescent="0.3">
      <c r="A40" s="198"/>
      <c r="B40" s="194"/>
      <c r="C40" s="194"/>
      <c r="D40" s="117" t="s">
        <v>189</v>
      </c>
      <c r="E40" s="102">
        <v>125</v>
      </c>
      <c r="F40" s="102">
        <v>93.75</v>
      </c>
      <c r="G40" s="102">
        <v>16093.5</v>
      </c>
      <c r="H40" s="101">
        <v>2992425.3899999987</v>
      </c>
      <c r="I40" s="101">
        <v>23939.403119999988</v>
      </c>
      <c r="J40" s="101">
        <v>31919.204159999987</v>
      </c>
      <c r="K40" s="102">
        <v>128.74799999999999</v>
      </c>
      <c r="L40" s="118">
        <v>185.93999999999991</v>
      </c>
    </row>
    <row r="41" spans="1:12" x14ac:dyDescent="0.3">
      <c r="A41" s="198"/>
      <c r="B41" s="194"/>
      <c r="C41" s="194"/>
      <c r="D41" s="117" t="s">
        <v>682</v>
      </c>
      <c r="E41" s="102">
        <v>39</v>
      </c>
      <c r="F41" s="102">
        <v>8.9166666666666661</v>
      </c>
      <c r="G41" s="102">
        <v>2098.5</v>
      </c>
      <c r="H41" s="101">
        <v>390195.09000000008</v>
      </c>
      <c r="I41" s="101">
        <v>10005.00230769231</v>
      </c>
      <c r="J41" s="101">
        <v>43760.197009345808</v>
      </c>
      <c r="K41" s="102">
        <v>53.807692307692307</v>
      </c>
      <c r="L41" s="118">
        <v>185.94000000000003</v>
      </c>
    </row>
    <row r="42" spans="1:12" x14ac:dyDescent="0.3">
      <c r="A42" s="198"/>
      <c r="B42" s="194"/>
      <c r="C42" s="206" t="s">
        <v>246</v>
      </c>
      <c r="D42" s="117" t="s">
        <v>186</v>
      </c>
      <c r="E42" s="102">
        <v>5989</v>
      </c>
      <c r="F42" s="102">
        <v>5246.583333333333</v>
      </c>
      <c r="G42" s="102">
        <v>827208.5</v>
      </c>
      <c r="H42" s="101">
        <v>92296215.699999869</v>
      </c>
      <c r="I42" s="101">
        <v>15410.9560360661</v>
      </c>
      <c r="J42" s="101">
        <v>17591.680115630785</v>
      </c>
      <c r="K42" s="102">
        <v>138.12130572716646</v>
      </c>
      <c r="L42" s="118">
        <v>111.57551657169851</v>
      </c>
    </row>
    <row r="43" spans="1:12" x14ac:dyDescent="0.3">
      <c r="A43" s="198"/>
      <c r="B43" s="194"/>
      <c r="C43" s="194"/>
      <c r="D43" s="117" t="s">
        <v>187</v>
      </c>
      <c r="E43" s="102">
        <v>4907</v>
      </c>
      <c r="F43" s="102">
        <v>4083.6666666666665</v>
      </c>
      <c r="G43" s="102">
        <v>634730.5</v>
      </c>
      <c r="H43" s="101">
        <v>71506658.539999738</v>
      </c>
      <c r="I43" s="101">
        <v>14572.377937640053</v>
      </c>
      <c r="J43" s="101">
        <v>17510.405323646984</v>
      </c>
      <c r="K43" s="102">
        <v>129.3520480945588</v>
      </c>
      <c r="L43" s="118">
        <v>112.65672366461</v>
      </c>
    </row>
    <row r="44" spans="1:12" x14ac:dyDescent="0.3">
      <c r="A44" s="198"/>
      <c r="B44" s="194"/>
      <c r="C44" s="194"/>
      <c r="D44" s="117" t="s">
        <v>188</v>
      </c>
      <c r="E44" s="102">
        <v>3483</v>
      </c>
      <c r="F44" s="102">
        <v>2740.5833333333335</v>
      </c>
      <c r="G44" s="102">
        <v>442837</v>
      </c>
      <c r="H44" s="101">
        <v>55463327.039999828</v>
      </c>
      <c r="I44" s="101">
        <v>15924.010060292801</v>
      </c>
      <c r="J44" s="101">
        <v>20237.781630431415</v>
      </c>
      <c r="K44" s="102">
        <v>127.14240597186334</v>
      </c>
      <c r="L44" s="118">
        <v>125.24546738416127</v>
      </c>
    </row>
    <row r="45" spans="1:12" x14ac:dyDescent="0.3">
      <c r="A45" s="198"/>
      <c r="B45" s="194"/>
      <c r="C45" s="194"/>
      <c r="D45" s="117" t="s">
        <v>189</v>
      </c>
      <c r="E45" s="102">
        <v>2480</v>
      </c>
      <c r="F45" s="102">
        <v>1983.8333333333333</v>
      </c>
      <c r="G45" s="102">
        <v>337537</v>
      </c>
      <c r="H45" s="101">
        <v>45593838.420000136</v>
      </c>
      <c r="I45" s="101">
        <v>18384.612266129086</v>
      </c>
      <c r="J45" s="101">
        <v>22982.696002688466</v>
      </c>
      <c r="K45" s="102">
        <v>136.10362903225806</v>
      </c>
      <c r="L45" s="118">
        <v>135.07804602162173</v>
      </c>
    </row>
    <row r="46" spans="1:12" x14ac:dyDescent="0.3">
      <c r="A46" s="198"/>
      <c r="B46" s="194"/>
      <c r="C46" s="194"/>
      <c r="D46" s="117" t="s">
        <v>682</v>
      </c>
      <c r="E46" s="102">
        <v>1861</v>
      </c>
      <c r="F46" s="102">
        <v>963.75</v>
      </c>
      <c r="G46" s="102">
        <v>149770</v>
      </c>
      <c r="H46" s="101">
        <v>21687178.979999989</v>
      </c>
      <c r="I46" s="101">
        <v>11653.508318108537</v>
      </c>
      <c r="J46" s="101">
        <v>22502.909447470807</v>
      </c>
      <c r="K46" s="102">
        <v>80.478237506716823</v>
      </c>
      <c r="L46" s="118">
        <v>144.80322481137736</v>
      </c>
    </row>
    <row r="47" spans="1:12" x14ac:dyDescent="0.3">
      <c r="A47" s="198"/>
      <c r="B47" s="194"/>
      <c r="C47" s="194"/>
      <c r="D47" s="117" t="s">
        <v>709</v>
      </c>
      <c r="E47" s="102">
        <v>836</v>
      </c>
      <c r="F47" s="102">
        <v>690.16666666666663</v>
      </c>
      <c r="G47" s="102">
        <v>111910.5</v>
      </c>
      <c r="H47" s="101">
        <v>16173645.35</v>
      </c>
      <c r="I47" s="101">
        <v>19346.465729665073</v>
      </c>
      <c r="J47" s="101">
        <v>23434.405240280124</v>
      </c>
      <c r="K47" s="102">
        <v>133.86423444976077</v>
      </c>
      <c r="L47" s="118">
        <v>144.52303715915843</v>
      </c>
    </row>
    <row r="48" spans="1:12" x14ac:dyDescent="0.3">
      <c r="A48" s="210" t="s">
        <v>305</v>
      </c>
      <c r="B48" s="206" t="s">
        <v>407</v>
      </c>
      <c r="C48" s="206" t="s">
        <v>246</v>
      </c>
      <c r="D48" s="117" t="s">
        <v>186</v>
      </c>
      <c r="E48" s="102">
        <v>24</v>
      </c>
      <c r="F48" s="102">
        <v>16.75</v>
      </c>
      <c r="G48" s="102">
        <v>3116</v>
      </c>
      <c r="H48" s="101">
        <v>310826.23</v>
      </c>
      <c r="I48" s="101">
        <v>12951.092916666666</v>
      </c>
      <c r="J48" s="101">
        <v>18556.789850746267</v>
      </c>
      <c r="K48" s="102">
        <v>129.83333333333334</v>
      </c>
      <c r="L48" s="118">
        <v>99.751678433889595</v>
      </c>
    </row>
    <row r="49" spans="1:12" x14ac:dyDescent="0.3">
      <c r="A49" s="198"/>
      <c r="B49" s="194"/>
      <c r="C49" s="194"/>
      <c r="D49" s="117" t="s">
        <v>187</v>
      </c>
      <c r="E49" s="126" t="s">
        <v>267</v>
      </c>
      <c r="F49" s="102"/>
      <c r="G49" s="102">
        <v>1482</v>
      </c>
      <c r="H49" s="101">
        <v>156695.47999999998</v>
      </c>
      <c r="I49" s="101"/>
      <c r="J49" s="101"/>
      <c r="K49" s="102"/>
      <c r="L49" s="118">
        <v>105.73244264507422</v>
      </c>
    </row>
    <row r="50" spans="1:12" x14ac:dyDescent="0.3">
      <c r="A50" s="198"/>
      <c r="B50" s="194"/>
      <c r="C50" s="194"/>
      <c r="D50" s="117" t="s">
        <v>188</v>
      </c>
      <c r="E50" s="126" t="s">
        <v>267</v>
      </c>
      <c r="F50" s="102"/>
      <c r="G50" s="102">
        <v>737.5</v>
      </c>
      <c r="H50" s="101">
        <v>103348.93</v>
      </c>
      <c r="I50" s="101"/>
      <c r="J50" s="101"/>
      <c r="K50" s="102"/>
      <c r="L50" s="118">
        <v>140.13414237288134</v>
      </c>
    </row>
    <row r="51" spans="1:12" x14ac:dyDescent="0.3">
      <c r="A51" s="198"/>
      <c r="B51" s="194"/>
      <c r="C51" s="194"/>
      <c r="D51" s="117" t="s">
        <v>189</v>
      </c>
      <c r="E51" s="126" t="s">
        <v>267</v>
      </c>
      <c r="F51" s="102"/>
      <c r="G51" s="102">
        <v>520</v>
      </c>
      <c r="H51" s="101">
        <v>68896.27</v>
      </c>
      <c r="I51" s="101"/>
      <c r="J51" s="101"/>
      <c r="K51" s="102"/>
      <c r="L51" s="118">
        <v>132.49282692307693</v>
      </c>
    </row>
    <row r="52" spans="1:12" x14ac:dyDescent="0.3">
      <c r="A52" s="198"/>
      <c r="B52" s="194"/>
      <c r="C52" s="194"/>
      <c r="D52" s="117" t="s">
        <v>682</v>
      </c>
      <c r="E52" s="126" t="s">
        <v>267</v>
      </c>
      <c r="F52" s="102"/>
      <c r="G52" s="102">
        <v>176</v>
      </c>
      <c r="H52" s="101">
        <v>21065.440000000002</v>
      </c>
      <c r="I52" s="101"/>
      <c r="J52" s="101"/>
      <c r="K52" s="102"/>
      <c r="L52" s="118">
        <v>119.69000000000001</v>
      </c>
    </row>
    <row r="53" spans="1:12" x14ac:dyDescent="0.3">
      <c r="A53" s="210" t="s">
        <v>306</v>
      </c>
      <c r="B53" s="206" t="s">
        <v>406</v>
      </c>
      <c r="C53" s="206" t="s">
        <v>245</v>
      </c>
      <c r="D53" s="117" t="s">
        <v>186</v>
      </c>
      <c r="E53" s="102">
        <v>113</v>
      </c>
      <c r="F53" s="102">
        <v>81.333333333333329</v>
      </c>
      <c r="G53" s="102">
        <v>103652</v>
      </c>
      <c r="H53" s="101">
        <v>3473405.8000000003</v>
      </c>
      <c r="I53" s="101">
        <v>30738.104424778765</v>
      </c>
      <c r="J53" s="101">
        <v>42705.809016393447</v>
      </c>
      <c r="K53" s="102">
        <v>917.27433628318579</v>
      </c>
      <c r="L53" s="118">
        <v>33.510263188361058</v>
      </c>
    </row>
    <row r="54" spans="1:12" x14ac:dyDescent="0.3">
      <c r="A54" s="198"/>
      <c r="B54" s="194"/>
      <c r="C54" s="194"/>
      <c r="D54" s="117" t="s">
        <v>187</v>
      </c>
      <c r="E54" s="102">
        <v>144</v>
      </c>
      <c r="F54" s="102">
        <v>97.666666666666671</v>
      </c>
      <c r="G54" s="102">
        <v>115704</v>
      </c>
      <c r="H54" s="101">
        <v>4650268.04</v>
      </c>
      <c r="I54" s="101">
        <v>32293.528055555555</v>
      </c>
      <c r="J54" s="101">
        <v>47613.665938566555</v>
      </c>
      <c r="K54" s="102">
        <v>803.5</v>
      </c>
      <c r="L54" s="118">
        <v>40.191074120168707</v>
      </c>
    </row>
    <row r="55" spans="1:12" x14ac:dyDescent="0.3">
      <c r="A55" s="198"/>
      <c r="B55" s="194"/>
      <c r="C55" s="194"/>
      <c r="D55" s="117" t="s">
        <v>188</v>
      </c>
      <c r="E55" s="102">
        <v>139</v>
      </c>
      <c r="F55" s="102">
        <v>99.333333333333329</v>
      </c>
      <c r="G55" s="102">
        <v>78493</v>
      </c>
      <c r="H55" s="101">
        <v>3255551.4099999997</v>
      </c>
      <c r="I55" s="101">
        <v>23421.233165467624</v>
      </c>
      <c r="J55" s="101">
        <v>32774.007483221474</v>
      </c>
      <c r="K55" s="102">
        <v>564.69784172661866</v>
      </c>
      <c r="L55" s="118">
        <v>41.475690953333412</v>
      </c>
    </row>
    <row r="56" spans="1:12" x14ac:dyDescent="0.3">
      <c r="A56" s="198"/>
      <c r="B56" s="194"/>
      <c r="C56" s="194"/>
      <c r="D56" s="117" t="s">
        <v>189</v>
      </c>
      <c r="E56" s="102">
        <v>121</v>
      </c>
      <c r="F56" s="102">
        <v>86.166666666666671</v>
      </c>
      <c r="G56" s="102">
        <v>56414</v>
      </c>
      <c r="H56" s="101">
        <v>2414808.4200000004</v>
      </c>
      <c r="I56" s="101">
        <v>19957.094380165294</v>
      </c>
      <c r="J56" s="101">
        <v>28024.855938104454</v>
      </c>
      <c r="K56" s="102">
        <v>466.23140495867767</v>
      </c>
      <c r="L56" s="118">
        <v>42.805126741588971</v>
      </c>
    </row>
    <row r="57" spans="1:12" x14ac:dyDescent="0.3">
      <c r="A57" s="198"/>
      <c r="B57" s="194"/>
      <c r="C57" s="194"/>
      <c r="D57" s="117" t="s">
        <v>682</v>
      </c>
      <c r="E57" s="102">
        <v>90</v>
      </c>
      <c r="F57" s="102">
        <v>70.666666666666671</v>
      </c>
      <c r="G57" s="102">
        <v>37109</v>
      </c>
      <c r="H57" s="101">
        <v>1961915.2700000005</v>
      </c>
      <c r="I57" s="101">
        <v>21799.058555555563</v>
      </c>
      <c r="J57" s="101">
        <v>27762.951933962271</v>
      </c>
      <c r="K57" s="102">
        <v>412.32222222222219</v>
      </c>
      <c r="L57" s="118">
        <v>52.86898784661404</v>
      </c>
    </row>
    <row r="58" spans="1:12" x14ac:dyDescent="0.3">
      <c r="A58" s="198"/>
      <c r="B58" s="194"/>
      <c r="C58" s="194"/>
      <c r="D58" s="117" t="s">
        <v>709</v>
      </c>
      <c r="E58" s="102">
        <v>100</v>
      </c>
      <c r="F58" s="102">
        <v>81.5</v>
      </c>
      <c r="G58" s="102">
        <v>58122</v>
      </c>
      <c r="H58" s="101">
        <v>3242720.7100000014</v>
      </c>
      <c r="I58" s="101">
        <v>32427.207100000014</v>
      </c>
      <c r="J58" s="101">
        <v>39787.984171779157</v>
      </c>
      <c r="K58" s="102">
        <v>581.22</v>
      </c>
      <c r="L58" s="118">
        <v>55.791622965486411</v>
      </c>
    </row>
    <row r="59" spans="1:12" x14ac:dyDescent="0.3">
      <c r="A59" s="198"/>
      <c r="B59" s="194"/>
      <c r="C59" s="206" t="s">
        <v>246</v>
      </c>
      <c r="D59" s="117" t="s">
        <v>186</v>
      </c>
      <c r="E59" s="102">
        <v>9462</v>
      </c>
      <c r="F59" s="102">
        <v>7892.75</v>
      </c>
      <c r="G59" s="102">
        <v>4443274</v>
      </c>
      <c r="H59" s="101">
        <v>52688981.660000145</v>
      </c>
      <c r="I59" s="101">
        <v>5568.4825258930614</v>
      </c>
      <c r="J59" s="101">
        <v>6675.6177073897115</v>
      </c>
      <c r="K59" s="102">
        <v>469.59141830479814</v>
      </c>
      <c r="L59" s="118">
        <v>11.858143715647548</v>
      </c>
    </row>
    <row r="60" spans="1:12" x14ac:dyDescent="0.3">
      <c r="A60" s="198"/>
      <c r="B60" s="194"/>
      <c r="C60" s="194"/>
      <c r="D60" s="117" t="s">
        <v>187</v>
      </c>
      <c r="E60" s="102">
        <v>9745</v>
      </c>
      <c r="F60" s="102">
        <v>8211.5</v>
      </c>
      <c r="G60" s="102">
        <v>4793044</v>
      </c>
      <c r="H60" s="101">
        <v>68353416.810000032</v>
      </c>
      <c r="I60" s="101">
        <v>7014.2038799384336</v>
      </c>
      <c r="J60" s="101">
        <v>8324.1084832247507</v>
      </c>
      <c r="K60" s="102">
        <v>491.84648537711649</v>
      </c>
      <c r="L60" s="118">
        <v>14.260961679049897</v>
      </c>
    </row>
    <row r="61" spans="1:12" x14ac:dyDescent="0.3">
      <c r="A61" s="198"/>
      <c r="B61" s="194"/>
      <c r="C61" s="194"/>
      <c r="D61" s="117" t="s">
        <v>188</v>
      </c>
      <c r="E61" s="102">
        <v>9892</v>
      </c>
      <c r="F61" s="102">
        <v>8314.8333333333339</v>
      </c>
      <c r="G61" s="102">
        <v>4977554</v>
      </c>
      <c r="H61" s="101">
        <v>74992135.06000033</v>
      </c>
      <c r="I61" s="101">
        <v>7581.0892701172997</v>
      </c>
      <c r="J61" s="101">
        <v>9019.078561606806</v>
      </c>
      <c r="K61" s="102">
        <v>503.18985038414883</v>
      </c>
      <c r="L61" s="118">
        <v>15.066061575625364</v>
      </c>
    </row>
    <row r="62" spans="1:12" x14ac:dyDescent="0.3">
      <c r="A62" s="198"/>
      <c r="B62" s="194"/>
      <c r="C62" s="194"/>
      <c r="D62" s="117" t="s">
        <v>189</v>
      </c>
      <c r="E62" s="102">
        <v>9571</v>
      </c>
      <c r="F62" s="102">
        <v>8150.333333333333</v>
      </c>
      <c r="G62" s="102">
        <v>4572679.5</v>
      </c>
      <c r="H62" s="101">
        <v>71612088.270000726</v>
      </c>
      <c r="I62" s="101">
        <v>7482.1949921639043</v>
      </c>
      <c r="J62" s="101">
        <v>8786.3999349720743</v>
      </c>
      <c r="K62" s="102">
        <v>477.76402674746629</v>
      </c>
      <c r="L62" s="118">
        <v>15.660858861855663</v>
      </c>
    </row>
    <row r="63" spans="1:12" x14ac:dyDescent="0.3">
      <c r="A63" s="198"/>
      <c r="B63" s="194"/>
      <c r="C63" s="194"/>
      <c r="D63" s="117" t="s">
        <v>682</v>
      </c>
      <c r="E63" s="102">
        <v>9441</v>
      </c>
      <c r="F63" s="102">
        <v>7999.583333333333</v>
      </c>
      <c r="G63" s="102">
        <v>4211220</v>
      </c>
      <c r="H63" s="101">
        <v>70035415.910000399</v>
      </c>
      <c r="I63" s="101">
        <v>7418.2200942697173</v>
      </c>
      <c r="J63" s="101">
        <v>8754.882972238187</v>
      </c>
      <c r="K63" s="102">
        <v>446.05656180489353</v>
      </c>
      <c r="L63" s="118">
        <v>16.630671375515977</v>
      </c>
    </row>
    <row r="64" spans="1:12" x14ac:dyDescent="0.3">
      <c r="A64" s="198"/>
      <c r="B64" s="194"/>
      <c r="C64" s="194"/>
      <c r="D64" s="117" t="s">
        <v>709</v>
      </c>
      <c r="E64" s="102">
        <v>9503</v>
      </c>
      <c r="F64" s="102">
        <v>7938.25</v>
      </c>
      <c r="G64" s="102">
        <v>4301533.25</v>
      </c>
      <c r="H64" s="101">
        <v>71672593.219999894</v>
      </c>
      <c r="I64" s="101">
        <v>7542.1017804903604</v>
      </c>
      <c r="J64" s="101">
        <v>9028.7649318174535</v>
      </c>
      <c r="K64" s="102">
        <v>452.65003156897819</v>
      </c>
      <c r="L64" s="118">
        <v>16.662103732430733</v>
      </c>
    </row>
    <row r="66" spans="1:1" x14ac:dyDescent="0.3">
      <c r="A66" t="s">
        <v>348</v>
      </c>
    </row>
  </sheetData>
  <sheetProtection algorithmName="SHA-512" hashValue="fnbULDEv2aSoG3mJPXcmcOuQinjdHP34Jhk35QB5FT7mWaJnoL3RlYlE0Gn40aOVrT4K7oj/c5/a3NZLD7dwDw==" saltValue="sxt4l5cf2jiOsSIZRlbELg==" spinCount="100000" sheet="1" objects="1" scenarios="1"/>
  <mergeCells count="26">
    <mergeCell ref="A1:L1"/>
    <mergeCell ref="A2:L2"/>
    <mergeCell ref="A3:L3"/>
    <mergeCell ref="A4:L4"/>
    <mergeCell ref="A7:A18"/>
    <mergeCell ref="B7:B18"/>
    <mergeCell ref="C7:C12"/>
    <mergeCell ref="C13:C18"/>
    <mergeCell ref="A19:A30"/>
    <mergeCell ref="B19:B30"/>
    <mergeCell ref="C19:C24"/>
    <mergeCell ref="C25:C30"/>
    <mergeCell ref="A31:A36"/>
    <mergeCell ref="B31:B36"/>
    <mergeCell ref="C31:C36"/>
    <mergeCell ref="A53:A64"/>
    <mergeCell ref="B53:B64"/>
    <mergeCell ref="C53:C58"/>
    <mergeCell ref="C59:C64"/>
    <mergeCell ref="A37:A47"/>
    <mergeCell ref="B37:B47"/>
    <mergeCell ref="C37:C41"/>
    <mergeCell ref="C42:C47"/>
    <mergeCell ref="A48:A52"/>
    <mergeCell ref="B48:B52"/>
    <mergeCell ref="C48:C52"/>
  </mergeCells>
  <printOptions horizontalCentered="1"/>
  <pageMargins left="0.25" right="0.25" top="0.75" bottom="0.75" header="0.3" footer="0.3"/>
  <pageSetup scale="66" orientation="portrait" r:id="rId1"/>
  <headerFooter>
    <oddFooter>Page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3C93-20C2-440A-BF35-34FDCAEEF936}">
  <sheetPr>
    <pageSetUpPr fitToPage="1"/>
  </sheetPr>
  <dimension ref="A1:ASQ49"/>
  <sheetViews>
    <sheetView workbookViewId="0">
      <selection activeCell="A2" sqref="A2"/>
    </sheetView>
  </sheetViews>
  <sheetFormatPr defaultRowHeight="14.4" x14ac:dyDescent="0.3"/>
  <cols>
    <col min="1" max="1" width="17" customWidth="1"/>
    <col min="2" max="2" width="10.44140625" bestFit="1" customWidth="1"/>
    <col min="3" max="3" width="44.109375" bestFit="1" customWidth="1"/>
    <col min="4" max="4" width="9.109375" style="13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187" ht="22.8" x14ac:dyDescent="0.4">
      <c r="A1" s="162" t="s">
        <v>529</v>
      </c>
      <c r="B1" s="162"/>
      <c r="C1" s="162"/>
      <c r="D1" s="162"/>
      <c r="E1" s="162"/>
      <c r="F1" s="162"/>
      <c r="G1" s="162"/>
      <c r="H1" s="162"/>
      <c r="I1" s="162"/>
      <c r="J1" s="162"/>
      <c r="K1" s="162"/>
      <c r="L1"/>
    </row>
    <row r="2" spans="1:1187" ht="22.8" x14ac:dyDescent="0.4">
      <c r="A2" s="162" t="s">
        <v>501</v>
      </c>
      <c r="B2" s="162"/>
      <c r="C2" s="162"/>
      <c r="D2" s="162"/>
      <c r="E2" s="162"/>
      <c r="F2" s="162"/>
      <c r="G2" s="162"/>
      <c r="H2" s="162"/>
      <c r="I2" s="162"/>
      <c r="J2" s="162"/>
      <c r="K2" s="162"/>
      <c r="L2"/>
    </row>
    <row r="3" spans="1:1187" ht="22.8" x14ac:dyDescent="0.4">
      <c r="A3" s="162" t="s">
        <v>350</v>
      </c>
      <c r="B3" s="162"/>
      <c r="C3" s="162"/>
      <c r="D3" s="162"/>
      <c r="E3" s="162"/>
      <c r="F3" s="162"/>
      <c r="G3" s="162"/>
      <c r="H3" s="162"/>
      <c r="I3" s="162"/>
      <c r="J3" s="162"/>
      <c r="K3" s="162"/>
      <c r="L3"/>
    </row>
    <row r="4" spans="1:1187" ht="22.8" x14ac:dyDescent="0.4">
      <c r="A4" s="162" t="s">
        <v>713</v>
      </c>
      <c r="B4" s="162"/>
      <c r="C4" s="162"/>
      <c r="D4" s="162"/>
      <c r="E4" s="162"/>
      <c r="F4" s="162"/>
      <c r="G4" s="162"/>
      <c r="H4" s="162"/>
      <c r="I4" s="162"/>
      <c r="J4" s="162"/>
      <c r="K4" s="162"/>
      <c r="L4"/>
    </row>
    <row r="5" spans="1:1187" ht="22.8" x14ac:dyDescent="0.4">
      <c r="A5" s="129"/>
      <c r="B5" s="129"/>
      <c r="C5" s="129"/>
      <c r="D5" s="133"/>
      <c r="E5" s="129"/>
      <c r="F5" s="129"/>
      <c r="G5" s="129"/>
      <c r="H5" s="129"/>
      <c r="I5" s="129"/>
      <c r="J5" s="129"/>
      <c r="K5" s="129"/>
      <c r="L5"/>
    </row>
    <row r="6" spans="1:1187" s="86" customFormat="1" ht="48.6" x14ac:dyDescent="0.3">
      <c r="A6" s="124" t="s">
        <v>286</v>
      </c>
      <c r="B6" s="125" t="s">
        <v>244</v>
      </c>
      <c r="C6" s="124" t="s">
        <v>351</v>
      </c>
      <c r="D6" s="134" t="s">
        <v>201</v>
      </c>
      <c r="E6" s="125" t="s">
        <v>1116</v>
      </c>
      <c r="F6" s="125" t="s">
        <v>1117</v>
      </c>
      <c r="G6" s="125" t="s">
        <v>719</v>
      </c>
      <c r="H6" s="125" t="s">
        <v>352</v>
      </c>
      <c r="I6" s="125" t="s">
        <v>1118</v>
      </c>
      <c r="J6" s="125" t="s">
        <v>184</v>
      </c>
      <c r="K6" s="125" t="s">
        <v>353</v>
      </c>
      <c r="L6" s="128"/>
    </row>
    <row r="7" spans="1:1187" x14ac:dyDescent="0.3">
      <c r="A7" s="210" t="s">
        <v>301</v>
      </c>
      <c r="B7" s="186" t="s">
        <v>245</v>
      </c>
      <c r="C7" s="103" t="s">
        <v>503</v>
      </c>
      <c r="D7" s="126">
        <v>70</v>
      </c>
      <c r="E7" s="102">
        <v>1935</v>
      </c>
      <c r="F7" s="102">
        <v>19558</v>
      </c>
      <c r="G7" s="101">
        <v>1053589.4600000002</v>
      </c>
      <c r="H7" s="102">
        <v>27.642857142857142</v>
      </c>
      <c r="I7" s="102">
        <v>279.39999999999998</v>
      </c>
      <c r="J7" s="101">
        <v>15051.278000000002</v>
      </c>
      <c r="K7" s="130">
        <v>53.870000000000012</v>
      </c>
    </row>
    <row r="8" spans="1:1187" s="127" customFormat="1" x14ac:dyDescent="0.3">
      <c r="A8" s="211"/>
      <c r="B8" s="187"/>
      <c r="C8" s="103" t="s">
        <v>1131</v>
      </c>
      <c r="D8" s="126" t="s">
        <v>267</v>
      </c>
      <c r="E8" s="102">
        <v>9</v>
      </c>
      <c r="F8" s="102">
        <v>53</v>
      </c>
      <c r="G8" s="101">
        <v>2855.11</v>
      </c>
      <c r="H8" s="102"/>
      <c r="I8" s="102"/>
      <c r="J8" s="101"/>
      <c r="K8" s="130">
        <v>53.870000000000005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row>
    <row r="9" spans="1:1187" x14ac:dyDescent="0.3">
      <c r="A9" s="211"/>
      <c r="B9" s="187"/>
      <c r="C9" s="100" t="s">
        <v>605</v>
      </c>
      <c r="D9" s="132">
        <v>70</v>
      </c>
      <c r="E9" s="99">
        <v>1944</v>
      </c>
      <c r="F9" s="99">
        <v>19611</v>
      </c>
      <c r="G9" s="98">
        <v>1056444.57</v>
      </c>
      <c r="H9" s="99">
        <v>27.771428571428572</v>
      </c>
      <c r="I9" s="99">
        <v>280.15714285714284</v>
      </c>
      <c r="J9" s="98">
        <v>15092.065285714287</v>
      </c>
      <c r="K9" s="131">
        <v>53.870000000000005</v>
      </c>
    </row>
    <row r="10" spans="1:1187" x14ac:dyDescent="0.3">
      <c r="A10" s="211"/>
      <c r="B10" s="186" t="s">
        <v>246</v>
      </c>
      <c r="C10" s="103" t="s">
        <v>504</v>
      </c>
      <c r="D10" s="126">
        <v>121</v>
      </c>
      <c r="E10" s="102">
        <v>3902</v>
      </c>
      <c r="F10" s="102">
        <v>40649</v>
      </c>
      <c r="G10" s="101">
        <v>564219.72000000009</v>
      </c>
      <c r="H10" s="102">
        <v>32.247933884297524</v>
      </c>
      <c r="I10" s="102">
        <v>335.94214876033055</v>
      </c>
      <c r="J10" s="101">
        <v>4662.9728925619838</v>
      </c>
      <c r="K10" s="130">
        <v>13.8802853698738</v>
      </c>
    </row>
    <row r="11" spans="1:1187" x14ac:dyDescent="0.3">
      <c r="A11" s="211"/>
      <c r="B11" s="187"/>
      <c r="C11" s="103" t="s">
        <v>505</v>
      </c>
      <c r="D11" s="126">
        <v>27</v>
      </c>
      <c r="E11" s="102">
        <v>263</v>
      </c>
      <c r="F11" s="102">
        <v>3237</v>
      </c>
      <c r="G11" s="101">
        <v>37882.039999999994</v>
      </c>
      <c r="H11" s="102">
        <v>9.7407407407407405</v>
      </c>
      <c r="I11" s="102">
        <v>119.88888888888889</v>
      </c>
      <c r="J11" s="101">
        <v>1403.0385185185182</v>
      </c>
      <c r="K11" s="130">
        <v>11.702823602100709</v>
      </c>
    </row>
    <row r="12" spans="1:1187" x14ac:dyDescent="0.3">
      <c r="A12" s="211"/>
      <c r="B12" s="187"/>
      <c r="C12" s="100" t="s">
        <v>605</v>
      </c>
      <c r="D12" s="132">
        <v>122</v>
      </c>
      <c r="E12" s="99">
        <v>4165</v>
      </c>
      <c r="F12" s="99">
        <v>43886</v>
      </c>
      <c r="G12" s="98">
        <v>602101.76000000001</v>
      </c>
      <c r="H12" s="99">
        <v>34.139344262295083</v>
      </c>
      <c r="I12" s="99">
        <v>359.72131147540983</v>
      </c>
      <c r="J12" s="98">
        <v>4935.260327868853</v>
      </c>
      <c r="K12" s="131">
        <v>13.719677345850613</v>
      </c>
    </row>
    <row r="13" spans="1:1187" x14ac:dyDescent="0.3">
      <c r="A13" s="211"/>
      <c r="B13" s="185" t="s">
        <v>605</v>
      </c>
      <c r="C13" s="182"/>
      <c r="D13" s="132">
        <v>192</v>
      </c>
      <c r="E13" s="99">
        <v>6109</v>
      </c>
      <c r="F13" s="99">
        <v>63497</v>
      </c>
      <c r="G13" s="98">
        <v>1658546.3299999998</v>
      </c>
      <c r="H13" s="99">
        <v>31.817708333333332</v>
      </c>
      <c r="I13" s="99">
        <v>330.71354166666669</v>
      </c>
      <c r="J13" s="98">
        <v>8638.2621354166658</v>
      </c>
      <c r="K13" s="131">
        <v>26.120073861757245</v>
      </c>
    </row>
    <row r="14" spans="1:1187" x14ac:dyDescent="0.3">
      <c r="A14" s="210" t="s">
        <v>302</v>
      </c>
      <c r="B14" s="186" t="s">
        <v>245</v>
      </c>
      <c r="C14" s="103" t="s">
        <v>506</v>
      </c>
      <c r="D14" s="126">
        <v>100</v>
      </c>
      <c r="E14" s="102">
        <v>3625</v>
      </c>
      <c r="F14" s="102">
        <v>52342</v>
      </c>
      <c r="G14" s="101">
        <v>867306.94000000006</v>
      </c>
      <c r="H14" s="102">
        <v>36.25</v>
      </c>
      <c r="I14" s="102">
        <v>523.41999999999996</v>
      </c>
      <c r="J14" s="101">
        <v>8673.0694000000003</v>
      </c>
      <c r="K14" s="130">
        <v>16.57</v>
      </c>
    </row>
    <row r="15" spans="1:1187" x14ac:dyDescent="0.3">
      <c r="A15" s="211"/>
      <c r="B15" s="187"/>
      <c r="C15" s="100" t="s">
        <v>605</v>
      </c>
      <c r="D15" s="132">
        <v>100</v>
      </c>
      <c r="E15" s="99">
        <v>3625</v>
      </c>
      <c r="F15" s="99">
        <v>52342</v>
      </c>
      <c r="G15" s="98">
        <v>867306.94000000006</v>
      </c>
      <c r="H15" s="99">
        <v>36.25</v>
      </c>
      <c r="I15" s="99">
        <v>523.41999999999996</v>
      </c>
      <c r="J15" s="98">
        <v>8673.0694000000003</v>
      </c>
      <c r="K15" s="131">
        <v>16.57</v>
      </c>
    </row>
    <row r="16" spans="1:1187" x14ac:dyDescent="0.3">
      <c r="A16" s="211"/>
      <c r="B16" s="186" t="s">
        <v>246</v>
      </c>
      <c r="C16" s="103" t="s">
        <v>507</v>
      </c>
      <c r="D16" s="126">
        <v>3013</v>
      </c>
      <c r="E16" s="102">
        <v>114923</v>
      </c>
      <c r="F16" s="102">
        <v>1330121</v>
      </c>
      <c r="G16" s="101">
        <v>15729525.480000019</v>
      </c>
      <c r="H16" s="102">
        <v>38.142383006969794</v>
      </c>
      <c r="I16" s="102">
        <v>441.46067042814468</v>
      </c>
      <c r="J16" s="101">
        <v>5220.5527646863657</v>
      </c>
      <c r="K16" s="130">
        <v>11.825635021174779</v>
      </c>
    </row>
    <row r="17" spans="1:11" x14ac:dyDescent="0.3">
      <c r="A17" s="211"/>
      <c r="B17" s="187"/>
      <c r="C17" s="103" t="s">
        <v>508</v>
      </c>
      <c r="D17" s="126">
        <v>2455</v>
      </c>
      <c r="E17" s="102">
        <v>48072</v>
      </c>
      <c r="F17" s="102">
        <v>711247</v>
      </c>
      <c r="G17" s="101">
        <v>5312791.490000003</v>
      </c>
      <c r="H17" s="102">
        <v>19.581262729124237</v>
      </c>
      <c r="I17" s="102">
        <v>289.71364562118129</v>
      </c>
      <c r="J17" s="101">
        <v>2164.06985336049</v>
      </c>
      <c r="K17" s="130">
        <v>7.4696856225755655</v>
      </c>
    </row>
    <row r="18" spans="1:11" x14ac:dyDescent="0.3">
      <c r="A18" s="211"/>
      <c r="B18" s="187"/>
      <c r="C18" s="103" t="s">
        <v>509</v>
      </c>
      <c r="D18" s="126">
        <v>3192</v>
      </c>
      <c r="E18" s="102">
        <v>274305</v>
      </c>
      <c r="F18" s="102">
        <v>5404477</v>
      </c>
      <c r="G18" s="101">
        <v>32350548.409999982</v>
      </c>
      <c r="H18" s="102">
        <v>85.935150375939855</v>
      </c>
      <c r="I18" s="102">
        <v>1693.1318922305763</v>
      </c>
      <c r="J18" s="101">
        <v>10134.883587092727</v>
      </c>
      <c r="K18" s="130">
        <v>5.9858795605939266</v>
      </c>
    </row>
    <row r="19" spans="1:11" x14ac:dyDescent="0.3">
      <c r="A19" s="211"/>
      <c r="B19" s="187"/>
      <c r="C19" s="100" t="s">
        <v>605</v>
      </c>
      <c r="D19" s="132">
        <v>3877</v>
      </c>
      <c r="E19" s="99">
        <v>437300</v>
      </c>
      <c r="F19" s="99">
        <v>7445845</v>
      </c>
      <c r="G19" s="98">
        <v>53392865.379999988</v>
      </c>
      <c r="H19" s="99">
        <v>112.79339695640959</v>
      </c>
      <c r="I19" s="99">
        <v>1920.5171524374516</v>
      </c>
      <c r="J19" s="98">
        <v>13771.69599690482</v>
      </c>
      <c r="K19" s="131">
        <v>7.1708268678706029</v>
      </c>
    </row>
    <row r="20" spans="1:11" x14ac:dyDescent="0.3">
      <c r="A20" s="211"/>
      <c r="B20" s="185" t="s">
        <v>605</v>
      </c>
      <c r="C20" s="182"/>
      <c r="D20" s="132">
        <v>3977</v>
      </c>
      <c r="E20" s="99">
        <v>440925</v>
      </c>
      <c r="F20" s="99">
        <v>7498187</v>
      </c>
      <c r="G20" s="98">
        <v>54260172.320000008</v>
      </c>
      <c r="H20" s="99">
        <v>110.868745285391</v>
      </c>
      <c r="I20" s="99">
        <v>1885.3877294443048</v>
      </c>
      <c r="J20" s="98">
        <v>13643.493165702794</v>
      </c>
      <c r="K20" s="131">
        <v>7.2364389311709632</v>
      </c>
    </row>
    <row r="21" spans="1:11" x14ac:dyDescent="0.3">
      <c r="A21" s="210" t="s">
        <v>303</v>
      </c>
      <c r="B21" s="186" t="s">
        <v>246</v>
      </c>
      <c r="C21" s="103" t="s">
        <v>510</v>
      </c>
      <c r="D21" s="126" t="s">
        <v>267</v>
      </c>
      <c r="E21" s="102">
        <v>106</v>
      </c>
      <c r="F21" s="102">
        <v>1349</v>
      </c>
      <c r="G21" s="101">
        <v>8142.0499999999993</v>
      </c>
      <c r="H21" s="102"/>
      <c r="I21" s="102"/>
      <c r="J21" s="101"/>
      <c r="K21" s="130">
        <v>6.0356189770200146</v>
      </c>
    </row>
    <row r="22" spans="1:11" x14ac:dyDescent="0.3">
      <c r="A22" s="211"/>
      <c r="B22" s="187"/>
      <c r="C22" s="103" t="s">
        <v>511</v>
      </c>
      <c r="D22" s="126" t="s">
        <v>267</v>
      </c>
      <c r="E22" s="102">
        <v>373</v>
      </c>
      <c r="F22" s="102">
        <v>2964</v>
      </c>
      <c r="G22" s="101">
        <v>34942.170000000006</v>
      </c>
      <c r="H22" s="102"/>
      <c r="I22" s="102"/>
      <c r="J22" s="101"/>
      <c r="K22" s="130">
        <v>11.788856275303646</v>
      </c>
    </row>
    <row r="23" spans="1:11" x14ac:dyDescent="0.3">
      <c r="A23" s="211"/>
      <c r="B23" s="187"/>
      <c r="C23" s="103" t="s">
        <v>696</v>
      </c>
      <c r="D23" s="126" t="s">
        <v>267</v>
      </c>
      <c r="E23" s="102">
        <v>185</v>
      </c>
      <c r="F23" s="102">
        <v>1380</v>
      </c>
      <c r="G23" s="101">
        <v>10360.679999999998</v>
      </c>
      <c r="H23" s="102"/>
      <c r="I23" s="102"/>
      <c r="J23" s="101"/>
      <c r="K23" s="130">
        <v>7.5077391304347811</v>
      </c>
    </row>
    <row r="24" spans="1:11" x14ac:dyDescent="0.3">
      <c r="A24" s="211"/>
      <c r="B24" s="187"/>
      <c r="C24" s="100" t="s">
        <v>605</v>
      </c>
      <c r="D24" s="132" t="s">
        <v>267</v>
      </c>
      <c r="E24" s="99">
        <v>664</v>
      </c>
      <c r="F24" s="99">
        <v>5693</v>
      </c>
      <c r="G24" s="98">
        <v>53444.9</v>
      </c>
      <c r="H24" s="99"/>
      <c r="I24" s="99"/>
      <c r="J24" s="98"/>
      <c r="K24" s="131">
        <v>9.3878271561566837</v>
      </c>
    </row>
    <row r="25" spans="1:11" x14ac:dyDescent="0.3">
      <c r="A25" s="211"/>
      <c r="B25" s="185" t="s">
        <v>605</v>
      </c>
      <c r="C25" s="182"/>
      <c r="D25" s="132" t="s">
        <v>267</v>
      </c>
      <c r="E25" s="99">
        <v>664</v>
      </c>
      <c r="F25" s="99">
        <v>5693</v>
      </c>
      <c r="G25" s="98">
        <v>53444.899999999994</v>
      </c>
      <c r="H25" s="99"/>
      <c r="I25" s="99"/>
      <c r="J25" s="98"/>
      <c r="K25" s="131">
        <v>9.387827156156682</v>
      </c>
    </row>
    <row r="26" spans="1:11" x14ac:dyDescent="0.3">
      <c r="A26" s="210" t="s">
        <v>304</v>
      </c>
      <c r="B26" s="186" t="s">
        <v>246</v>
      </c>
      <c r="C26" s="103" t="s">
        <v>512</v>
      </c>
      <c r="D26" s="126">
        <v>830</v>
      </c>
      <c r="E26" s="102">
        <v>108473</v>
      </c>
      <c r="F26" s="102">
        <v>108473</v>
      </c>
      <c r="G26" s="101">
        <v>15707389.189999998</v>
      </c>
      <c r="H26" s="102">
        <v>130.69036144578314</v>
      </c>
      <c r="I26" s="102">
        <v>130.69036144578314</v>
      </c>
      <c r="J26" s="101">
        <v>18924.565289156624</v>
      </c>
      <c r="K26" s="130">
        <v>144.80459828713134</v>
      </c>
    </row>
    <row r="27" spans="1:11" x14ac:dyDescent="0.3">
      <c r="A27" s="211"/>
      <c r="B27" s="187"/>
      <c r="C27" s="103" t="s">
        <v>513</v>
      </c>
      <c r="D27" s="126">
        <v>613</v>
      </c>
      <c r="E27" s="102">
        <v>6875</v>
      </c>
      <c r="F27" s="102">
        <v>6875</v>
      </c>
      <c r="G27" s="101">
        <v>466256.16000000009</v>
      </c>
      <c r="H27" s="102">
        <v>11.215334420880913</v>
      </c>
      <c r="I27" s="102">
        <v>5.6076672104404564</v>
      </c>
      <c r="J27" s="101">
        <v>760.61363784665593</v>
      </c>
      <c r="K27" s="130">
        <v>67.819077818181825</v>
      </c>
    </row>
    <row r="28" spans="1:11" x14ac:dyDescent="0.3">
      <c r="A28" s="211"/>
      <c r="B28" s="187"/>
      <c r="C28" s="100" t="s">
        <v>605</v>
      </c>
      <c r="D28" s="132">
        <v>836</v>
      </c>
      <c r="E28" s="99">
        <v>115348</v>
      </c>
      <c r="F28" s="99">
        <v>115348</v>
      </c>
      <c r="G28" s="98">
        <v>16173645.349999998</v>
      </c>
      <c r="H28" s="99">
        <v>137.97607655502392</v>
      </c>
      <c r="I28" s="99">
        <v>133.86423444976077</v>
      </c>
      <c r="J28" s="98">
        <v>19346.465729665069</v>
      </c>
      <c r="K28" s="131">
        <v>140.21608827201163</v>
      </c>
    </row>
    <row r="29" spans="1:11" x14ac:dyDescent="0.3">
      <c r="A29" s="211"/>
      <c r="B29" s="185" t="s">
        <v>605</v>
      </c>
      <c r="C29" s="182"/>
      <c r="D29" s="132">
        <v>836</v>
      </c>
      <c r="E29" s="99">
        <v>115348</v>
      </c>
      <c r="F29" s="99">
        <v>115348</v>
      </c>
      <c r="G29" s="98">
        <v>16173645.349999994</v>
      </c>
      <c r="H29" s="99">
        <v>137.97607655502392</v>
      </c>
      <c r="I29" s="99">
        <v>133.86423444976077</v>
      </c>
      <c r="J29" s="98">
        <v>19346.465729665066</v>
      </c>
      <c r="K29" s="131">
        <v>140.2160882720116</v>
      </c>
    </row>
    <row r="30" spans="1:11" x14ac:dyDescent="0.3">
      <c r="A30" s="210" t="s">
        <v>306</v>
      </c>
      <c r="B30" s="186" t="s">
        <v>245</v>
      </c>
      <c r="C30" s="103" t="s">
        <v>514</v>
      </c>
      <c r="D30" s="126" t="s">
        <v>267</v>
      </c>
      <c r="E30" s="102">
        <v>603</v>
      </c>
      <c r="F30" s="102">
        <v>2884</v>
      </c>
      <c r="G30" s="101">
        <v>186537.11999999994</v>
      </c>
      <c r="H30" s="102"/>
      <c r="I30" s="102"/>
      <c r="J30" s="101"/>
      <c r="K30" s="130">
        <v>64.679999999999978</v>
      </c>
    </row>
    <row r="31" spans="1:11" x14ac:dyDescent="0.3">
      <c r="A31" s="211"/>
      <c r="B31" s="187"/>
      <c r="C31" s="103" t="s">
        <v>515</v>
      </c>
      <c r="D31" s="126">
        <v>90</v>
      </c>
      <c r="E31" s="102">
        <v>7930</v>
      </c>
      <c r="F31" s="102">
        <v>41913</v>
      </c>
      <c r="G31" s="101">
        <v>2710932.8399999994</v>
      </c>
      <c r="H31" s="102">
        <v>88.111111111111114</v>
      </c>
      <c r="I31" s="102">
        <v>465.7</v>
      </c>
      <c r="J31" s="101">
        <v>30121.475999999991</v>
      </c>
      <c r="K31" s="130">
        <v>64.679999999999978</v>
      </c>
    </row>
    <row r="32" spans="1:11" x14ac:dyDescent="0.3">
      <c r="A32" s="211"/>
      <c r="B32" s="187"/>
      <c r="C32" s="103" t="s">
        <v>516</v>
      </c>
      <c r="D32" s="126">
        <v>65</v>
      </c>
      <c r="E32" s="102">
        <v>2609</v>
      </c>
      <c r="F32" s="102">
        <v>13325</v>
      </c>
      <c r="G32" s="101">
        <v>345250.74999999994</v>
      </c>
      <c r="H32" s="102">
        <v>40.138461538461542</v>
      </c>
      <c r="I32" s="102">
        <v>205</v>
      </c>
      <c r="J32" s="101">
        <v>5311.5499999999993</v>
      </c>
      <c r="K32" s="130">
        <v>25.909999999999997</v>
      </c>
    </row>
    <row r="33" spans="1:11" x14ac:dyDescent="0.3">
      <c r="A33" s="211"/>
      <c r="B33" s="187"/>
      <c r="C33" s="100" t="s">
        <v>605</v>
      </c>
      <c r="D33" s="132">
        <v>100</v>
      </c>
      <c r="E33" s="99">
        <v>11142</v>
      </c>
      <c r="F33" s="99">
        <v>58122</v>
      </c>
      <c r="G33" s="98">
        <v>3242720.7100000004</v>
      </c>
      <c r="H33" s="99">
        <v>111.42</v>
      </c>
      <c r="I33" s="99">
        <v>581.22</v>
      </c>
      <c r="J33" s="98">
        <v>32427.207100000003</v>
      </c>
      <c r="K33" s="131">
        <v>55.791622965486397</v>
      </c>
    </row>
    <row r="34" spans="1:11" x14ac:dyDescent="0.3">
      <c r="A34" s="211"/>
      <c r="B34" s="186" t="s">
        <v>246</v>
      </c>
      <c r="C34" s="103" t="s">
        <v>517</v>
      </c>
      <c r="D34" s="126">
        <v>72</v>
      </c>
      <c r="E34" s="102">
        <v>4115</v>
      </c>
      <c r="F34" s="102">
        <v>26592</v>
      </c>
      <c r="G34" s="101">
        <v>568557.96000000008</v>
      </c>
      <c r="H34" s="102">
        <v>57.152777777777779</v>
      </c>
      <c r="I34" s="102">
        <v>369.33333333333331</v>
      </c>
      <c r="J34" s="101">
        <v>7896.6383333333342</v>
      </c>
      <c r="K34" s="130">
        <v>21.380789711191337</v>
      </c>
    </row>
    <row r="35" spans="1:11" x14ac:dyDescent="0.3">
      <c r="A35" s="211"/>
      <c r="B35" s="187"/>
      <c r="C35" s="103" t="s">
        <v>518</v>
      </c>
      <c r="D35" s="126">
        <v>36</v>
      </c>
      <c r="E35" s="102">
        <v>125</v>
      </c>
      <c r="F35" s="102">
        <v>1433</v>
      </c>
      <c r="G35" s="101">
        <v>8921.8299999999981</v>
      </c>
      <c r="H35" s="102">
        <v>3.4722222222222223</v>
      </c>
      <c r="I35" s="102">
        <v>39.805555555555557</v>
      </c>
      <c r="J35" s="101">
        <v>247.82861111111106</v>
      </c>
      <c r="K35" s="130">
        <v>6.2259804605722247</v>
      </c>
    </row>
    <row r="36" spans="1:11" x14ac:dyDescent="0.3">
      <c r="A36" s="211"/>
      <c r="B36" s="187"/>
      <c r="C36" s="103" t="s">
        <v>519</v>
      </c>
      <c r="D36" s="126">
        <v>223</v>
      </c>
      <c r="E36" s="102">
        <v>13138</v>
      </c>
      <c r="F36" s="102">
        <v>76982</v>
      </c>
      <c r="G36" s="101">
        <v>1637098.9700000002</v>
      </c>
      <c r="H36" s="102">
        <v>58.914798206278029</v>
      </c>
      <c r="I36" s="102">
        <v>345.21076233183857</v>
      </c>
      <c r="J36" s="101">
        <v>7341.2509865470865</v>
      </c>
      <c r="K36" s="130">
        <v>21.265996856407995</v>
      </c>
    </row>
    <row r="37" spans="1:11" x14ac:dyDescent="0.3">
      <c r="A37" s="211"/>
      <c r="B37" s="187"/>
      <c r="C37" s="103" t="s">
        <v>520</v>
      </c>
      <c r="D37" s="126">
        <v>97</v>
      </c>
      <c r="E37" s="102">
        <v>799</v>
      </c>
      <c r="F37" s="102">
        <v>10026</v>
      </c>
      <c r="G37" s="101">
        <v>66557.08</v>
      </c>
      <c r="H37" s="102">
        <v>8.2371134020618548</v>
      </c>
      <c r="I37" s="102">
        <v>103.36082474226804</v>
      </c>
      <c r="J37" s="101">
        <v>686.15546391752582</v>
      </c>
      <c r="K37" s="130">
        <v>6.6384480351087172</v>
      </c>
    </row>
    <row r="38" spans="1:11" x14ac:dyDescent="0.3">
      <c r="A38" s="211"/>
      <c r="B38" s="187"/>
      <c r="C38" s="103" t="s">
        <v>521</v>
      </c>
      <c r="D38" s="126">
        <v>152</v>
      </c>
      <c r="E38" s="102">
        <v>9882</v>
      </c>
      <c r="F38" s="102">
        <v>175787.25</v>
      </c>
      <c r="G38" s="101">
        <v>1359968.61</v>
      </c>
      <c r="H38" s="102">
        <v>65.013157894736835</v>
      </c>
      <c r="I38" s="102">
        <v>1156.4950657894738</v>
      </c>
      <c r="J38" s="101">
        <v>8947.1619078947369</v>
      </c>
      <c r="K38" s="130">
        <v>7.7364462439682065</v>
      </c>
    </row>
    <row r="39" spans="1:11" x14ac:dyDescent="0.3">
      <c r="A39" s="211"/>
      <c r="B39" s="187"/>
      <c r="C39" s="103" t="s">
        <v>522</v>
      </c>
      <c r="D39" s="126" t="s">
        <v>267</v>
      </c>
      <c r="E39" s="102">
        <v>4</v>
      </c>
      <c r="F39" s="102">
        <v>92</v>
      </c>
      <c r="G39" s="101">
        <v>559.76</v>
      </c>
      <c r="H39" s="102"/>
      <c r="I39" s="102"/>
      <c r="J39" s="101"/>
      <c r="K39" s="130">
        <v>6.0843478260869563</v>
      </c>
    </row>
    <row r="40" spans="1:11" x14ac:dyDescent="0.3">
      <c r="A40" s="211"/>
      <c r="B40" s="187"/>
      <c r="C40" s="103" t="s">
        <v>523</v>
      </c>
      <c r="D40" s="126">
        <v>57</v>
      </c>
      <c r="E40" s="102">
        <v>2749</v>
      </c>
      <c r="F40" s="102">
        <v>35191</v>
      </c>
      <c r="G40" s="101">
        <v>279336.32000000001</v>
      </c>
      <c r="H40" s="102">
        <v>48.228070175438596</v>
      </c>
      <c r="I40" s="102">
        <v>617.38596491228066</v>
      </c>
      <c r="J40" s="101">
        <v>4900.6371929824563</v>
      </c>
      <c r="K40" s="130">
        <v>7.9377204398851982</v>
      </c>
    </row>
    <row r="41" spans="1:11" x14ac:dyDescent="0.3">
      <c r="A41" s="211"/>
      <c r="B41" s="187"/>
      <c r="C41" s="103" t="s">
        <v>524</v>
      </c>
      <c r="D41" s="126" t="s">
        <v>267</v>
      </c>
      <c r="E41" s="102">
        <v>16</v>
      </c>
      <c r="F41" s="102">
        <v>538</v>
      </c>
      <c r="G41" s="101">
        <v>4061.2599999999998</v>
      </c>
      <c r="H41" s="102"/>
      <c r="I41" s="102"/>
      <c r="J41" s="101"/>
      <c r="K41" s="130">
        <v>7.5488104089219323</v>
      </c>
    </row>
    <row r="42" spans="1:11" x14ac:dyDescent="0.3">
      <c r="A42" s="211"/>
      <c r="B42" s="187"/>
      <c r="C42" s="103" t="s">
        <v>525</v>
      </c>
      <c r="D42" s="126">
        <v>1700</v>
      </c>
      <c r="E42" s="102">
        <v>65430</v>
      </c>
      <c r="F42" s="102">
        <v>442972</v>
      </c>
      <c r="G42" s="101">
        <v>9406574.3699999973</v>
      </c>
      <c r="H42" s="102">
        <v>38.488235294117644</v>
      </c>
      <c r="I42" s="102">
        <v>260.57176470588234</v>
      </c>
      <c r="J42" s="101">
        <v>5533.279041176469</v>
      </c>
      <c r="K42" s="130">
        <v>21.235144365783835</v>
      </c>
    </row>
    <row r="43" spans="1:11" x14ac:dyDescent="0.3">
      <c r="A43" s="211"/>
      <c r="B43" s="187"/>
      <c r="C43" s="103" t="s">
        <v>526</v>
      </c>
      <c r="D43" s="126">
        <v>710</v>
      </c>
      <c r="E43" s="102">
        <v>4683</v>
      </c>
      <c r="F43" s="102">
        <v>40967</v>
      </c>
      <c r="G43" s="101">
        <v>270365.73</v>
      </c>
      <c r="H43" s="102">
        <v>6.5957746478873238</v>
      </c>
      <c r="I43" s="102">
        <v>57.7</v>
      </c>
      <c r="J43" s="101">
        <v>380.79680281690139</v>
      </c>
      <c r="K43" s="130">
        <v>6.5995979690970774</v>
      </c>
    </row>
    <row r="44" spans="1:11" x14ac:dyDescent="0.3">
      <c r="A44" s="211"/>
      <c r="B44" s="187"/>
      <c r="C44" s="103" t="s">
        <v>527</v>
      </c>
      <c r="D44" s="126">
        <v>7988</v>
      </c>
      <c r="E44" s="102">
        <v>419298</v>
      </c>
      <c r="F44" s="102">
        <v>2450181</v>
      </c>
      <c r="G44" s="101">
        <v>51317363.54999996</v>
      </c>
      <c r="H44" s="102">
        <v>52.490986479719581</v>
      </c>
      <c r="I44" s="102">
        <v>306.73272408612917</v>
      </c>
      <c r="J44" s="101">
        <v>6424.3069041061544</v>
      </c>
      <c r="K44" s="130">
        <v>20.94431535874287</v>
      </c>
    </row>
    <row r="45" spans="1:11" x14ac:dyDescent="0.3">
      <c r="A45" s="211"/>
      <c r="B45" s="187"/>
      <c r="C45" s="103" t="s">
        <v>528</v>
      </c>
      <c r="D45" s="126">
        <v>4919</v>
      </c>
      <c r="E45" s="102">
        <v>68965</v>
      </c>
      <c r="F45" s="102">
        <v>1040772</v>
      </c>
      <c r="G45" s="101">
        <v>6753227.7799999965</v>
      </c>
      <c r="H45" s="102">
        <v>14.020126041878431</v>
      </c>
      <c r="I45" s="102">
        <v>211.58202886765602</v>
      </c>
      <c r="J45" s="101">
        <v>1372.886314291522</v>
      </c>
      <c r="K45" s="130">
        <v>6.4886716591145772</v>
      </c>
    </row>
    <row r="46" spans="1:11" x14ac:dyDescent="0.3">
      <c r="A46" s="211"/>
      <c r="B46" s="187"/>
      <c r="C46" s="100" t="s">
        <v>605</v>
      </c>
      <c r="D46" s="132">
        <v>9503</v>
      </c>
      <c r="E46" s="99">
        <v>589204</v>
      </c>
      <c r="F46" s="99">
        <v>4301533.25</v>
      </c>
      <c r="G46" s="98">
        <v>71672593.219999939</v>
      </c>
      <c r="H46" s="99">
        <v>62.001894138693046</v>
      </c>
      <c r="I46" s="99">
        <v>452.65003156897819</v>
      </c>
      <c r="J46" s="98">
        <v>7542.1017804903649</v>
      </c>
      <c r="K46" s="131">
        <v>16.66210373243074</v>
      </c>
    </row>
    <row r="47" spans="1:11" x14ac:dyDescent="0.3">
      <c r="A47" s="211"/>
      <c r="B47" s="185" t="s">
        <v>605</v>
      </c>
      <c r="C47" s="182"/>
      <c r="D47" s="132">
        <v>9603</v>
      </c>
      <c r="E47" s="99">
        <v>600346</v>
      </c>
      <c r="F47" s="99">
        <v>4359655.25</v>
      </c>
      <c r="G47" s="98">
        <v>74915313.929999948</v>
      </c>
      <c r="H47" s="99">
        <v>62.5165052587733</v>
      </c>
      <c r="I47" s="99">
        <v>453.98888368218263</v>
      </c>
      <c r="J47" s="98">
        <v>7801.240646672909</v>
      </c>
      <c r="K47" s="131">
        <v>17.1837701914618</v>
      </c>
    </row>
    <row r="49" spans="1:1" x14ac:dyDescent="0.3">
      <c r="A49" t="s">
        <v>358</v>
      </c>
    </row>
  </sheetData>
  <sheetProtection algorithmName="SHA-512" hashValue="qRKaLem03tPcfI/0zyZaXMk9XmFxLjJm50Ygq+PkFZklXiht4P7lJemucAToyAol1iyK7ujaf5ce//AMPhRWvQ==" saltValue="LVRmgraaylheeOQsm2fF/A==" spinCount="100000" sheet="1" objects="1" scenarios="1"/>
  <mergeCells count="22">
    <mergeCell ref="A1:K1"/>
    <mergeCell ref="A2:K2"/>
    <mergeCell ref="A3:K3"/>
    <mergeCell ref="A4:K4"/>
    <mergeCell ref="A7:A13"/>
    <mergeCell ref="B7:B9"/>
    <mergeCell ref="B10:B12"/>
    <mergeCell ref="B13:C13"/>
    <mergeCell ref="A14:A20"/>
    <mergeCell ref="B14:B15"/>
    <mergeCell ref="B16:B19"/>
    <mergeCell ref="B20:C20"/>
    <mergeCell ref="A30:A47"/>
    <mergeCell ref="B30:B33"/>
    <mergeCell ref="B34:B46"/>
    <mergeCell ref="B47:C47"/>
    <mergeCell ref="A21:A25"/>
    <mergeCell ref="B21:B24"/>
    <mergeCell ref="B25:C25"/>
    <mergeCell ref="A26:A29"/>
    <mergeCell ref="B26:B28"/>
    <mergeCell ref="B29:C29"/>
  </mergeCells>
  <printOptions horizontalCentered="1"/>
  <pageMargins left="0.25" right="0.25" top="0.75" bottom="0.75" header="0.3" footer="0.3"/>
  <pageSetup scale="72" orientation="portrait" r:id="rId1"/>
  <headerFooter>
    <oddFooter>Page &amp;P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B670C-AF8B-4A11-B300-7AE372B16B3D}">
  <sheetPr>
    <pageSetUpPr fitToPage="1"/>
  </sheetPr>
  <dimension ref="A1:L16"/>
  <sheetViews>
    <sheetView workbookViewId="0">
      <selection activeCell="A2" sqref="A2"/>
    </sheetView>
  </sheetViews>
  <sheetFormatPr defaultRowHeight="14.4" x14ac:dyDescent="0.3"/>
  <cols>
    <col min="1" max="1" width="23.5546875" bestFit="1" customWidth="1"/>
    <col min="2" max="2" width="16" bestFit="1" customWidth="1"/>
    <col min="3" max="3" width="16.88671875" bestFit="1" customWidth="1"/>
    <col min="4" max="4" width="10" bestFit="1" customWidth="1"/>
    <col min="5" max="5" width="14.33203125" bestFit="1" customWidth="1"/>
    <col min="6" max="6" width="18.6640625" bestFit="1" customWidth="1"/>
    <col min="7" max="7" width="13.6640625" bestFit="1" customWidth="1"/>
  </cols>
  <sheetData>
    <row r="1" spans="1:12" ht="22.8" x14ac:dyDescent="0.4">
      <c r="A1" s="162" t="s">
        <v>1130</v>
      </c>
      <c r="B1" s="162"/>
      <c r="C1" s="162"/>
      <c r="D1" s="162"/>
      <c r="E1" s="162"/>
      <c r="F1" s="162"/>
      <c r="G1" s="162"/>
      <c r="H1" s="39"/>
      <c r="I1" s="39"/>
      <c r="J1" s="39"/>
      <c r="K1" s="39"/>
      <c r="L1" s="39"/>
    </row>
    <row r="2" spans="1:12" ht="22.95" customHeight="1" x14ac:dyDescent="0.4">
      <c r="A2" s="162" t="s">
        <v>501</v>
      </c>
      <c r="B2" s="162"/>
      <c r="C2" s="162"/>
      <c r="D2" s="162"/>
      <c r="E2" s="162"/>
      <c r="F2" s="162"/>
      <c r="G2" s="162"/>
      <c r="H2" s="39"/>
      <c r="I2" s="39"/>
      <c r="J2" s="39"/>
      <c r="K2" s="39"/>
      <c r="L2" s="39"/>
    </row>
    <row r="3" spans="1:12" ht="22.95" customHeight="1" x14ac:dyDescent="0.4">
      <c r="A3" s="162" t="s">
        <v>249</v>
      </c>
      <c r="B3" s="162"/>
      <c r="C3" s="162"/>
      <c r="D3" s="162"/>
      <c r="E3" s="162"/>
      <c r="F3" s="162"/>
      <c r="G3" s="162"/>
      <c r="H3" s="39"/>
      <c r="I3" s="39"/>
      <c r="J3" s="39"/>
      <c r="K3" s="39"/>
      <c r="L3" s="39"/>
    </row>
    <row r="4" spans="1:12" ht="22.95" customHeight="1" x14ac:dyDescent="0.4">
      <c r="A4" s="162" t="s">
        <v>713</v>
      </c>
      <c r="B4" s="162"/>
      <c r="C4" s="162"/>
      <c r="D4" s="162"/>
      <c r="E4" s="162"/>
      <c r="F4" s="162"/>
      <c r="G4" s="162"/>
      <c r="H4" s="39"/>
      <c r="I4" s="39"/>
      <c r="J4" s="39"/>
      <c r="K4" s="39"/>
      <c r="L4" s="39"/>
    </row>
    <row r="6" spans="1:12" x14ac:dyDescent="0.3">
      <c r="A6" s="41" t="s">
        <v>271</v>
      </c>
      <c r="B6" s="41" t="s">
        <v>250</v>
      </c>
      <c r="C6" s="41" t="s">
        <v>251</v>
      </c>
      <c r="D6" s="40" t="s">
        <v>252</v>
      </c>
      <c r="E6" s="47" t="s">
        <v>201</v>
      </c>
      <c r="F6" s="47" t="s">
        <v>183</v>
      </c>
      <c r="G6" s="47" t="s">
        <v>184</v>
      </c>
    </row>
    <row r="7" spans="1:12" ht="14.4" customHeight="1" x14ac:dyDescent="0.3">
      <c r="A7" s="217" t="s">
        <v>278</v>
      </c>
      <c r="B7" s="181" t="s">
        <v>253</v>
      </c>
      <c r="C7" s="42" t="s">
        <v>253</v>
      </c>
      <c r="D7" s="42">
        <v>1</v>
      </c>
      <c r="E7" s="43">
        <v>8187</v>
      </c>
      <c r="F7" s="44">
        <v>78201921.610000014</v>
      </c>
      <c r="G7" s="44">
        <v>9551.9630646146343</v>
      </c>
    </row>
    <row r="8" spans="1:12" x14ac:dyDescent="0.3">
      <c r="A8" s="218"/>
      <c r="B8" s="182"/>
      <c r="C8" s="42" t="s">
        <v>254</v>
      </c>
      <c r="D8" s="42">
        <v>3</v>
      </c>
      <c r="E8" s="43">
        <v>4524</v>
      </c>
      <c r="F8" s="44">
        <v>57078380.069999941</v>
      </c>
      <c r="G8" s="44">
        <v>12616.794887267892</v>
      </c>
    </row>
    <row r="9" spans="1:12" x14ac:dyDescent="0.3">
      <c r="A9" s="218"/>
      <c r="B9" s="182"/>
      <c r="C9" s="42" t="s">
        <v>255</v>
      </c>
      <c r="D9" s="42">
        <v>5</v>
      </c>
      <c r="E9" s="43">
        <v>27</v>
      </c>
      <c r="F9" s="44">
        <v>228418.99</v>
      </c>
      <c r="G9" s="44">
        <v>8459.962592592592</v>
      </c>
    </row>
    <row r="10" spans="1:12" x14ac:dyDescent="0.3">
      <c r="A10" s="218"/>
      <c r="B10" s="181" t="s">
        <v>255</v>
      </c>
      <c r="C10" s="42" t="s">
        <v>253</v>
      </c>
      <c r="D10" s="42">
        <v>2</v>
      </c>
      <c r="E10" s="43">
        <v>121</v>
      </c>
      <c r="F10" s="44">
        <v>1735795.8900000001</v>
      </c>
      <c r="G10" s="44">
        <v>14345.420578512398</v>
      </c>
    </row>
    <row r="11" spans="1:12" x14ac:dyDescent="0.3">
      <c r="A11" s="218"/>
      <c r="B11" s="182"/>
      <c r="C11" s="42" t="s">
        <v>254</v>
      </c>
      <c r="D11" s="42">
        <v>4</v>
      </c>
      <c r="E11" s="43">
        <v>621</v>
      </c>
      <c r="F11" s="44">
        <v>9098596.5199999996</v>
      </c>
      <c r="G11" s="44">
        <v>14651.52418679549</v>
      </c>
    </row>
    <row r="12" spans="1:12" x14ac:dyDescent="0.3">
      <c r="A12" s="218"/>
      <c r="B12" s="182"/>
      <c r="C12" s="42" t="s">
        <v>255</v>
      </c>
      <c r="D12" s="42">
        <v>6</v>
      </c>
      <c r="E12" s="43">
        <v>24</v>
      </c>
      <c r="F12" s="44">
        <v>266674.80000000005</v>
      </c>
      <c r="G12" s="44">
        <v>11111.450000000003</v>
      </c>
    </row>
    <row r="13" spans="1:12" x14ac:dyDescent="0.3">
      <c r="A13" s="218"/>
      <c r="B13" s="42" t="s">
        <v>256</v>
      </c>
      <c r="C13" s="42" t="s">
        <v>256</v>
      </c>
      <c r="D13" s="42" t="s">
        <v>256</v>
      </c>
      <c r="E13" s="43">
        <v>66</v>
      </c>
      <c r="F13" s="44">
        <v>451334.95</v>
      </c>
      <c r="G13" s="44">
        <v>6838.4083333333338</v>
      </c>
    </row>
    <row r="14" spans="1:12" x14ac:dyDescent="0.3">
      <c r="A14" s="178" t="s">
        <v>210</v>
      </c>
      <c r="B14" s="179"/>
      <c r="C14" s="179"/>
      <c r="D14" s="180"/>
      <c r="E14" s="45">
        <v>13570</v>
      </c>
      <c r="F14" s="46">
        <v>147061122.83000076</v>
      </c>
      <c r="G14" s="46">
        <v>10837.223495210077</v>
      </c>
    </row>
    <row r="16" spans="1:12" x14ac:dyDescent="0.3">
      <c r="A16" t="s">
        <v>360</v>
      </c>
    </row>
  </sheetData>
  <sheetProtection algorithmName="SHA-512" hashValue="Sr5uqQGNNV/TlUsPfKQ+9t8FipRGpds2kuXXptXgNabm19HalAbTxlTQnZlzp5WFwyaTzOTqZ1IGUjSRulDq5Q==" saltValue="6qeNo8GBUzeXvsDnhuXaGA==" spinCount="100000" sheet="1" objects="1" scenarios="1"/>
  <mergeCells count="8">
    <mergeCell ref="A14:D14"/>
    <mergeCell ref="A1:G1"/>
    <mergeCell ref="A2:G2"/>
    <mergeCell ref="A3:G3"/>
    <mergeCell ref="A4:G4"/>
    <mergeCell ref="A7:A13"/>
    <mergeCell ref="B7:B9"/>
    <mergeCell ref="B10:B12"/>
  </mergeCells>
  <printOptions horizontalCentered="1"/>
  <pageMargins left="0.25" right="0.25" top="0.75" bottom="0.75" header="0.3" footer="0.3"/>
  <pageSetup fitToHeight="10" orientation="landscape" r:id="rId1"/>
  <headerFooter>
    <oddFooter>Page &amp;P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D0912-2737-4C7F-B277-C5C8FF7D9B4F}">
  <sheetPr>
    <pageSetUpPr fitToPage="1"/>
  </sheetPr>
  <dimension ref="A1:L30"/>
  <sheetViews>
    <sheetView workbookViewId="0">
      <selection activeCell="A2" sqref="A2:K2"/>
    </sheetView>
  </sheetViews>
  <sheetFormatPr defaultRowHeight="14.4" x14ac:dyDescent="0.3"/>
  <cols>
    <col min="1" max="1" width="16.33203125" bestFit="1" customWidth="1"/>
    <col min="8" max="8" width="1.88671875" customWidth="1"/>
    <col min="9" max="9" width="8.88671875" customWidth="1"/>
    <col min="10" max="10" width="10.109375" customWidth="1"/>
    <col min="11" max="11" width="8.88671875" customWidth="1"/>
  </cols>
  <sheetData>
    <row r="1" spans="1:12" ht="22.95" customHeight="1" x14ac:dyDescent="0.4">
      <c r="A1" s="162" t="s">
        <v>530</v>
      </c>
      <c r="B1" s="162"/>
      <c r="C1" s="162"/>
      <c r="D1" s="162"/>
      <c r="E1" s="162"/>
      <c r="F1" s="162"/>
      <c r="G1" s="162"/>
      <c r="H1" s="162"/>
      <c r="I1" s="162"/>
      <c r="J1" s="162"/>
      <c r="K1" s="162"/>
      <c r="L1" s="39"/>
    </row>
    <row r="2" spans="1:12" ht="22.95" customHeight="1" x14ac:dyDescent="0.4">
      <c r="A2" s="162" t="s">
        <v>531</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325</v>
      </c>
      <c r="B8" s="111" t="s">
        <v>186</v>
      </c>
      <c r="C8" s="111" t="s">
        <v>187</v>
      </c>
      <c r="D8" s="111" t="s">
        <v>188</v>
      </c>
      <c r="E8" s="111" t="s">
        <v>189</v>
      </c>
      <c r="F8" s="111" t="s">
        <v>682</v>
      </c>
      <c r="G8" s="111" t="s">
        <v>709</v>
      </c>
      <c r="H8" s="201"/>
      <c r="I8" s="202"/>
      <c r="J8" s="202"/>
      <c r="K8" s="202"/>
    </row>
    <row r="9" spans="1:12" x14ac:dyDescent="0.3">
      <c r="A9" s="55" t="s">
        <v>206</v>
      </c>
      <c r="B9" s="89">
        <v>3370</v>
      </c>
      <c r="C9" s="89">
        <v>4966</v>
      </c>
      <c r="D9" s="89">
        <v>7079</v>
      </c>
      <c r="E9" s="89">
        <v>9466</v>
      </c>
      <c r="F9" s="89">
        <v>11134</v>
      </c>
      <c r="G9" s="89">
        <v>13371</v>
      </c>
      <c r="H9" s="201"/>
      <c r="I9" s="67">
        <f>G9/G$13</f>
        <v>0.52279480763215513</v>
      </c>
      <c r="J9" s="67">
        <f>(G9-F9)/F9</f>
        <v>0.20091611280761631</v>
      </c>
      <c r="K9" s="67">
        <f>((G9/B9)^(1/5)-1)</f>
        <v>0.31736705280342226</v>
      </c>
    </row>
    <row r="10" spans="1:12" x14ac:dyDescent="0.3">
      <c r="A10" s="55" t="s">
        <v>207</v>
      </c>
      <c r="B10" s="89">
        <v>3880</v>
      </c>
      <c r="C10" s="89">
        <v>4933</v>
      </c>
      <c r="D10" s="89">
        <v>6438</v>
      </c>
      <c r="E10" s="89">
        <v>7952</v>
      </c>
      <c r="F10" s="89">
        <v>9236</v>
      </c>
      <c r="G10" s="89">
        <v>10979</v>
      </c>
      <c r="H10" s="201"/>
      <c r="I10" s="67">
        <f>G10/G$13</f>
        <v>0.42926962777604005</v>
      </c>
      <c r="J10" s="67">
        <f>(G10-F10)/F10</f>
        <v>0.18871805976613251</v>
      </c>
      <c r="K10" s="67">
        <f>((G10/B10)^(1/5)-1)</f>
        <v>0.23124991038879239</v>
      </c>
    </row>
    <row r="11" spans="1:12" x14ac:dyDescent="0.3">
      <c r="A11" s="55" t="s">
        <v>208</v>
      </c>
      <c r="B11" s="89">
        <v>690</v>
      </c>
      <c r="C11" s="89">
        <v>879</v>
      </c>
      <c r="D11" s="89">
        <v>1075</v>
      </c>
      <c r="E11" s="89">
        <v>1299</v>
      </c>
      <c r="F11" s="89">
        <v>1445</v>
      </c>
      <c r="G11" s="89">
        <v>1729</v>
      </c>
      <c r="H11" s="201"/>
      <c r="I11" s="67">
        <f>G11/G$13</f>
        <v>6.76024397873006E-2</v>
      </c>
      <c r="J11" s="67">
        <f>(G11-F11)/F11</f>
        <v>0.19653979238754327</v>
      </c>
      <c r="K11" s="67">
        <f>((G11/B11)^(1/5)-1)</f>
        <v>0.20168096123711665</v>
      </c>
    </row>
    <row r="12" spans="1:12" x14ac:dyDescent="0.3">
      <c r="A12" s="55" t="s">
        <v>209</v>
      </c>
      <c r="B12" s="89">
        <v>137</v>
      </c>
      <c r="C12" s="89">
        <v>176</v>
      </c>
      <c r="D12" s="89">
        <v>224</v>
      </c>
      <c r="E12" s="89">
        <v>275</v>
      </c>
      <c r="F12" s="89">
        <v>318</v>
      </c>
      <c r="G12" s="89">
        <v>406</v>
      </c>
      <c r="H12" s="201"/>
      <c r="I12" s="67">
        <f>G12/G$13</f>
        <v>1.5874257116046293E-2</v>
      </c>
      <c r="J12" s="67">
        <f>(G12-F12)/F12</f>
        <v>0.27672955974842767</v>
      </c>
      <c r="K12" s="67">
        <f>((G12/B12)^(1/5)-1)</f>
        <v>0.2426851062364368</v>
      </c>
    </row>
    <row r="13" spans="1:12" x14ac:dyDescent="0.3">
      <c r="A13" s="48" t="s">
        <v>210</v>
      </c>
      <c r="B13" s="90">
        <v>7810</v>
      </c>
      <c r="C13" s="90">
        <v>10561</v>
      </c>
      <c r="D13" s="90">
        <v>14288</v>
      </c>
      <c r="E13" s="90">
        <v>18329</v>
      </c>
      <c r="F13" s="90">
        <v>21408</v>
      </c>
      <c r="G13" s="90">
        <v>25576</v>
      </c>
      <c r="H13" s="201"/>
      <c r="I13" s="30"/>
      <c r="J13" s="68">
        <f>(G13-F13)/F13</f>
        <v>0.19469357249626307</v>
      </c>
      <c r="K13" s="68">
        <f>((G13/B13)^(1/5)-1)</f>
        <v>0.26775787768123815</v>
      </c>
    </row>
    <row r="15" spans="1:12" x14ac:dyDescent="0.3">
      <c r="A15" t="s">
        <v>326</v>
      </c>
    </row>
    <row r="18" spans="1:11" ht="22.8" x14ac:dyDescent="0.4">
      <c r="A18" s="162" t="s">
        <v>532</v>
      </c>
      <c r="B18" s="162"/>
      <c r="C18" s="162"/>
      <c r="D18" s="162"/>
      <c r="E18" s="162"/>
      <c r="F18" s="162"/>
      <c r="G18" s="162"/>
      <c r="H18" s="162"/>
      <c r="I18" s="162"/>
      <c r="J18" s="162"/>
      <c r="K18" s="162"/>
    </row>
    <row r="19" spans="1:11" ht="22.8" x14ac:dyDescent="0.4">
      <c r="A19" s="162" t="s">
        <v>531</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4.4" customHeight="1" x14ac:dyDescent="0.3">
      <c r="A23" s="64"/>
      <c r="B23" s="189" t="s">
        <v>243</v>
      </c>
      <c r="C23" s="182"/>
      <c r="D23" s="182"/>
      <c r="E23" s="182"/>
      <c r="F23" s="182"/>
      <c r="G23" s="182"/>
      <c r="H23" s="201"/>
      <c r="I23" s="202" t="s">
        <v>1110</v>
      </c>
      <c r="J23" s="202" t="s">
        <v>1111</v>
      </c>
      <c r="K23" s="202" t="s">
        <v>1112</v>
      </c>
    </row>
    <row r="24" spans="1:11" x14ac:dyDescent="0.3">
      <c r="A24" s="65"/>
      <c r="B24" s="189" t="s">
        <v>181</v>
      </c>
      <c r="C24" s="182"/>
      <c r="D24" s="182"/>
      <c r="E24" s="182"/>
      <c r="F24" s="182"/>
      <c r="G24" s="182"/>
      <c r="H24" s="201"/>
      <c r="I24" s="202"/>
      <c r="J24" s="202"/>
      <c r="K24" s="202"/>
    </row>
    <row r="25" spans="1:11" x14ac:dyDescent="0.3">
      <c r="A25" s="41" t="s">
        <v>194</v>
      </c>
      <c r="B25" s="111" t="s">
        <v>186</v>
      </c>
      <c r="C25" s="111" t="s">
        <v>187</v>
      </c>
      <c r="D25" s="111" t="s">
        <v>188</v>
      </c>
      <c r="E25" s="111" t="s">
        <v>189</v>
      </c>
      <c r="F25" s="111" t="s">
        <v>682</v>
      </c>
      <c r="G25" s="111" t="s">
        <v>709</v>
      </c>
      <c r="H25" s="201"/>
      <c r="I25" s="202"/>
      <c r="J25" s="202"/>
      <c r="K25" s="202"/>
    </row>
    <row r="26" spans="1:11" x14ac:dyDescent="0.3">
      <c r="A26" s="55" t="s">
        <v>198</v>
      </c>
      <c r="B26" s="89">
        <v>2724</v>
      </c>
      <c r="C26" s="89">
        <v>3671</v>
      </c>
      <c r="D26" s="89">
        <v>4907</v>
      </c>
      <c r="E26" s="89">
        <v>6182</v>
      </c>
      <c r="F26" s="89">
        <v>7119</v>
      </c>
      <c r="G26" s="89">
        <v>8434</v>
      </c>
      <c r="H26" s="201"/>
      <c r="I26" s="67">
        <f>G26/G$13</f>
        <v>0.32976227713481387</v>
      </c>
      <c r="J26" s="67">
        <f>(G26-F26)/F26</f>
        <v>0.18471695462845905</v>
      </c>
      <c r="K26" s="67">
        <f>((G26/B26)^(1/5)-1)</f>
        <v>0.25361822916607291</v>
      </c>
    </row>
    <row r="27" spans="1:11" x14ac:dyDescent="0.3">
      <c r="A27" s="55" t="s">
        <v>199</v>
      </c>
      <c r="B27" s="89">
        <v>5086</v>
      </c>
      <c r="C27" s="89">
        <v>6890</v>
      </c>
      <c r="D27" s="89">
        <v>9381</v>
      </c>
      <c r="E27" s="89">
        <v>12147</v>
      </c>
      <c r="F27" s="89">
        <v>14289</v>
      </c>
      <c r="G27" s="89">
        <v>17142</v>
      </c>
      <c r="H27" s="201"/>
      <c r="I27" s="67">
        <f>G27/G$13</f>
        <v>0.67023772286518613</v>
      </c>
      <c r="J27" s="67">
        <f>(G27-F27)/F27</f>
        <v>0.19966407726222968</v>
      </c>
      <c r="K27" s="67">
        <f>((G27/B27)^(1/5)-1)</f>
        <v>0.27507880570365484</v>
      </c>
    </row>
    <row r="28" spans="1:11" x14ac:dyDescent="0.3">
      <c r="A28" s="48" t="s">
        <v>210</v>
      </c>
      <c r="B28" s="90">
        <v>7810</v>
      </c>
      <c r="C28" s="90">
        <v>10561</v>
      </c>
      <c r="D28" s="90">
        <v>14288</v>
      </c>
      <c r="E28" s="90">
        <v>18329</v>
      </c>
      <c r="F28" s="90">
        <v>21408</v>
      </c>
      <c r="G28" s="90">
        <v>25576</v>
      </c>
      <c r="H28" s="201"/>
      <c r="I28" s="30"/>
      <c r="J28" s="68">
        <f>(G28-F28)/F28</f>
        <v>0.19469357249626307</v>
      </c>
      <c r="K28" s="68">
        <f>((G28/B28)^(1/5)-1)</f>
        <v>0.26775787768123815</v>
      </c>
    </row>
    <row r="30" spans="1:11" x14ac:dyDescent="0.3">
      <c r="A30" t="s">
        <v>328</v>
      </c>
    </row>
  </sheetData>
  <sheetProtection algorithmName="SHA-512" hashValue="XmiLoqfk45d/S8ZRA1KMY0G0EVxf8xz8z+XDxdceUg7oOyPJQGBt78y3yrvM7ZzsJLYL/xB2veTmkShIl/+mnA==" saltValue="qY0YFm/lcc632bxOUZnhkQ=="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608A-D532-4A51-87CA-4BC8F3C092E6}">
  <sheetPr>
    <pageSetUpPr fitToPage="1"/>
  </sheetPr>
  <dimension ref="A1:M27"/>
  <sheetViews>
    <sheetView workbookViewId="0">
      <selection activeCell="A2" sqref="A2"/>
    </sheetView>
  </sheetViews>
  <sheetFormatPr defaultRowHeight="14.4" x14ac:dyDescent="0.3"/>
  <cols>
    <col min="1" max="1" width="19.44140625" bestFit="1" customWidth="1"/>
    <col min="2" max="2" width="26.5546875" bestFit="1" customWidth="1"/>
    <col min="3" max="8" width="16.5546875" bestFit="1" customWidth="1"/>
    <col min="9" max="9" width="1.5546875" customWidth="1"/>
    <col min="10" max="10" width="9.88671875" bestFit="1" customWidth="1"/>
    <col min="11" max="13" width="11.5546875" bestFit="1" customWidth="1"/>
  </cols>
  <sheetData>
    <row r="1" spans="1:13" ht="22.95" customHeight="1" x14ac:dyDescent="0.4">
      <c r="A1" s="162" t="s">
        <v>226</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227</v>
      </c>
      <c r="B3" s="162"/>
      <c r="C3" s="162"/>
      <c r="D3" s="162"/>
      <c r="E3" s="162"/>
      <c r="F3" s="162"/>
      <c r="G3" s="162"/>
      <c r="H3" s="162"/>
      <c r="I3" s="162"/>
      <c r="J3" s="162"/>
      <c r="K3" s="162"/>
      <c r="L3" s="162"/>
      <c r="M3" s="162"/>
    </row>
    <row r="4" spans="1:13" ht="22.95" customHeight="1" x14ac:dyDescent="0.4">
      <c r="A4" s="162" t="s">
        <v>708</v>
      </c>
      <c r="B4" s="162"/>
      <c r="C4" s="162"/>
      <c r="D4" s="162"/>
      <c r="E4" s="162"/>
      <c r="F4" s="162"/>
      <c r="G4" s="162"/>
      <c r="H4" s="162"/>
      <c r="I4" s="162"/>
      <c r="J4" s="162"/>
      <c r="K4" s="162"/>
      <c r="L4" s="162"/>
      <c r="M4" s="162"/>
    </row>
    <row r="5" spans="1:13" ht="22.8" x14ac:dyDescent="0.4">
      <c r="A5" s="34"/>
      <c r="B5" s="34"/>
      <c r="C5" s="34"/>
      <c r="D5" s="34"/>
      <c r="E5" s="34"/>
      <c r="F5" s="34"/>
      <c r="G5" s="34"/>
      <c r="H5" s="34"/>
      <c r="I5" s="34"/>
      <c r="J5" s="34"/>
      <c r="K5" s="34"/>
      <c r="L5" s="34"/>
      <c r="M5" s="34"/>
    </row>
    <row r="6" spans="1:13" ht="15.6" x14ac:dyDescent="0.3">
      <c r="A6" s="28"/>
      <c r="B6" s="28"/>
      <c r="C6" s="172" t="s">
        <v>181</v>
      </c>
      <c r="D6" s="173"/>
      <c r="E6" s="173"/>
      <c r="F6" s="173"/>
      <c r="G6" s="173"/>
      <c r="H6" s="173"/>
      <c r="I6" s="9"/>
      <c r="J6" s="13" t="s">
        <v>709</v>
      </c>
      <c r="K6" s="14" t="s">
        <v>710</v>
      </c>
      <c r="L6" s="14" t="s">
        <v>711</v>
      </c>
      <c r="M6" s="14" t="s">
        <v>712</v>
      </c>
    </row>
    <row r="7" spans="1:13" ht="15.6" x14ac:dyDescent="0.3">
      <c r="A7" s="15" t="s">
        <v>228</v>
      </c>
      <c r="B7" s="15" t="s">
        <v>195</v>
      </c>
      <c r="C7" s="16" t="s">
        <v>186</v>
      </c>
      <c r="D7" s="16" t="s">
        <v>187</v>
      </c>
      <c r="E7" s="16" t="s">
        <v>188</v>
      </c>
      <c r="F7" s="16" t="s">
        <v>189</v>
      </c>
      <c r="G7" s="16" t="s">
        <v>682</v>
      </c>
      <c r="H7" s="16" t="s">
        <v>709</v>
      </c>
      <c r="I7" s="9"/>
      <c r="J7" s="17" t="s">
        <v>196</v>
      </c>
      <c r="K7" s="17" t="s">
        <v>197</v>
      </c>
      <c r="L7" s="17" t="s">
        <v>685</v>
      </c>
      <c r="M7" s="17" t="s">
        <v>685</v>
      </c>
    </row>
    <row r="8" spans="1:13" ht="15.6" x14ac:dyDescent="0.3">
      <c r="A8" s="174" t="s">
        <v>229</v>
      </c>
      <c r="B8" s="18" t="s">
        <v>201</v>
      </c>
      <c r="C8" s="19">
        <v>22365</v>
      </c>
      <c r="D8" s="19">
        <v>22598</v>
      </c>
      <c r="E8" s="19">
        <v>22652</v>
      </c>
      <c r="F8" s="19">
        <v>22949</v>
      </c>
      <c r="G8" s="19">
        <v>23324</v>
      </c>
      <c r="H8" s="19">
        <v>23661</v>
      </c>
      <c r="I8" s="20"/>
      <c r="J8" s="21">
        <f>H8/H$23</f>
        <v>0.18641717549734094</v>
      </c>
      <c r="K8" s="21">
        <f>(H8-G8)/G8</f>
        <v>1.4448636597496142E-2</v>
      </c>
      <c r="L8" s="21">
        <f>((F8/C8)^(1/3)-1)</f>
        <v>8.6293956403837857E-3</v>
      </c>
      <c r="M8" s="21">
        <f>((H8/C8)^(1/5)-1)</f>
        <v>1.1329879617288263E-2</v>
      </c>
    </row>
    <row r="9" spans="1:13" ht="15.6" x14ac:dyDescent="0.3">
      <c r="A9" s="175"/>
      <c r="B9" s="18" t="s">
        <v>684</v>
      </c>
      <c r="C9" s="22">
        <v>1290235701.0701272</v>
      </c>
      <c r="D9" s="22">
        <v>1340621197.3800151</v>
      </c>
      <c r="E9" s="22">
        <v>1405746350.9499462</v>
      </c>
      <c r="F9" s="22">
        <v>1429708399.5899637</v>
      </c>
      <c r="G9" s="22">
        <v>1333871236.4399559</v>
      </c>
      <c r="H9" s="22">
        <v>1361287645.3200157</v>
      </c>
      <c r="I9" s="20"/>
      <c r="J9" s="21">
        <f>H9/H$24</f>
        <v>0.1623914370730781</v>
      </c>
      <c r="K9" s="21">
        <f t="shared" ref="K9:K25" si="0">(H9-G9)/G9</f>
        <v>2.0554014608811056E-2</v>
      </c>
      <c r="L9" s="21">
        <f t="shared" ref="L9:L25" si="1">((F9/C9)^(1/3)-1)</f>
        <v>3.4807270332665619E-2</v>
      </c>
      <c r="M9" s="21">
        <f t="shared" ref="M9:M25" si="2">((H9/C9)^(1/5)-1)</f>
        <v>1.0778905126568095E-2</v>
      </c>
    </row>
    <row r="10" spans="1:13" ht="15.6" x14ac:dyDescent="0.3">
      <c r="A10" s="175"/>
      <c r="B10" s="18" t="s">
        <v>184</v>
      </c>
      <c r="C10" s="22">
        <v>57689.948628219419</v>
      </c>
      <c r="D10" s="22">
        <v>59324.7719877872</v>
      </c>
      <c r="E10" s="22">
        <v>62058.376785711909</v>
      </c>
      <c r="F10" s="22">
        <v>62299.376861299563</v>
      </c>
      <c r="G10" s="22">
        <v>57188.785647399927</v>
      </c>
      <c r="H10" s="22">
        <v>57532.971781413115</v>
      </c>
      <c r="I10" s="20"/>
      <c r="J10" s="35"/>
      <c r="K10" s="21">
        <f t="shared" si="0"/>
        <v>6.0184200471624389E-3</v>
      </c>
      <c r="L10" s="21">
        <f t="shared" si="1"/>
        <v>2.595390815043741E-2</v>
      </c>
      <c r="M10" s="21">
        <f t="shared" si="2"/>
        <v>-5.4480195020911726E-4</v>
      </c>
    </row>
    <row r="11" spans="1:13" ht="15.6" x14ac:dyDescent="0.3">
      <c r="A11" s="174" t="s">
        <v>230</v>
      </c>
      <c r="B11" s="18" t="s">
        <v>201</v>
      </c>
      <c r="C11" s="19">
        <v>16676</v>
      </c>
      <c r="D11" s="19">
        <v>17003</v>
      </c>
      <c r="E11" s="19">
        <v>16976</v>
      </c>
      <c r="F11" s="19">
        <v>17260</v>
      </c>
      <c r="G11" s="19">
        <v>17498</v>
      </c>
      <c r="H11" s="19">
        <v>17499</v>
      </c>
      <c r="I11" s="20"/>
      <c r="J11" s="21">
        <f>H11/H$23</f>
        <v>0.13786882016939137</v>
      </c>
      <c r="K11" s="21">
        <f t="shared" si="0"/>
        <v>5.7149388501543034E-5</v>
      </c>
      <c r="L11" s="21">
        <f t="shared" si="1"/>
        <v>1.1539784007858822E-2</v>
      </c>
      <c r="M11" s="21">
        <f t="shared" si="2"/>
        <v>9.6811978002229182E-3</v>
      </c>
    </row>
    <row r="12" spans="1:13" ht="15.6" x14ac:dyDescent="0.3">
      <c r="A12" s="175"/>
      <c r="B12" s="18" t="s">
        <v>684</v>
      </c>
      <c r="C12" s="22">
        <v>1122235296.1300964</v>
      </c>
      <c r="D12" s="22">
        <v>1182191786.9800432</v>
      </c>
      <c r="E12" s="22">
        <v>1240425174.4999661</v>
      </c>
      <c r="F12" s="22">
        <v>1261642022.0499587</v>
      </c>
      <c r="G12" s="22">
        <v>1176511762.5199664</v>
      </c>
      <c r="H12" s="22">
        <v>1189840306.8799875</v>
      </c>
      <c r="I12" s="20"/>
      <c r="J12" s="21">
        <f>H12/H$24</f>
        <v>0.14193905159279593</v>
      </c>
      <c r="K12" s="21">
        <f t="shared" si="0"/>
        <v>1.1328866216749719E-2</v>
      </c>
      <c r="L12" s="21">
        <f t="shared" si="1"/>
        <v>3.9802220767780394E-2</v>
      </c>
      <c r="M12" s="21">
        <f t="shared" si="2"/>
        <v>1.1768025881009336E-2</v>
      </c>
    </row>
    <row r="13" spans="1:13" ht="15.6" x14ac:dyDescent="0.3">
      <c r="A13" s="175"/>
      <c r="B13" s="18" t="s">
        <v>184</v>
      </c>
      <c r="C13" s="22">
        <v>67296.431766016816</v>
      </c>
      <c r="D13" s="22">
        <v>69528.423629950194</v>
      </c>
      <c r="E13" s="22">
        <v>73069.34345546455</v>
      </c>
      <c r="F13" s="22">
        <v>73096.293282152881</v>
      </c>
      <c r="G13" s="22">
        <v>67236.927792888688</v>
      </c>
      <c r="H13" s="22">
        <v>67994.760093718927</v>
      </c>
      <c r="I13" s="20"/>
      <c r="J13" s="35"/>
      <c r="K13" s="21">
        <f t="shared" si="0"/>
        <v>1.1271072693336111E-2</v>
      </c>
      <c r="L13" s="21">
        <f t="shared" si="1"/>
        <v>2.7940015021398423E-2</v>
      </c>
      <c r="M13" s="21">
        <f t="shared" si="2"/>
        <v>2.0668187991741416E-3</v>
      </c>
    </row>
    <row r="14" spans="1:13" ht="15.6" x14ac:dyDescent="0.3">
      <c r="A14" s="174" t="s">
        <v>231</v>
      </c>
      <c r="B14" s="18" t="s">
        <v>201</v>
      </c>
      <c r="C14" s="19">
        <v>21701</v>
      </c>
      <c r="D14" s="19">
        <v>22393</v>
      </c>
      <c r="E14" s="19">
        <v>22926</v>
      </c>
      <c r="F14" s="19">
        <v>23813</v>
      </c>
      <c r="G14" s="19">
        <v>24540</v>
      </c>
      <c r="H14" s="19">
        <v>25170</v>
      </c>
      <c r="I14" s="20"/>
      <c r="J14" s="21">
        <f>H14/H$23</f>
        <v>0.19830608627142013</v>
      </c>
      <c r="K14" s="21">
        <f t="shared" si="0"/>
        <v>2.567237163814181E-2</v>
      </c>
      <c r="L14" s="21">
        <f t="shared" si="1"/>
        <v>3.1441944350994566E-2</v>
      </c>
      <c r="M14" s="21">
        <f t="shared" si="2"/>
        <v>3.0103098993706556E-2</v>
      </c>
    </row>
    <row r="15" spans="1:13" ht="15.6" x14ac:dyDescent="0.3">
      <c r="A15" s="175"/>
      <c r="B15" s="18" t="s">
        <v>684</v>
      </c>
      <c r="C15" s="22">
        <v>1651752341.2401333</v>
      </c>
      <c r="D15" s="22">
        <v>1706854541.8400016</v>
      </c>
      <c r="E15" s="22">
        <v>1846003459.0199759</v>
      </c>
      <c r="F15" s="22">
        <v>1910975051.6299536</v>
      </c>
      <c r="G15" s="22">
        <v>1818667914.5399783</v>
      </c>
      <c r="H15" s="22">
        <v>1904920235.3999562</v>
      </c>
      <c r="I15" s="20"/>
      <c r="J15" s="21">
        <f>H15/H$24</f>
        <v>0.22724274006282033</v>
      </c>
      <c r="K15" s="21">
        <f t="shared" si="0"/>
        <v>4.7426096963829156E-2</v>
      </c>
      <c r="L15" s="21">
        <f t="shared" si="1"/>
        <v>4.9792249414385648E-2</v>
      </c>
      <c r="M15" s="21">
        <f t="shared" si="2"/>
        <v>2.8931286272086743E-2</v>
      </c>
    </row>
    <row r="16" spans="1:13" ht="15.6" x14ac:dyDescent="0.3">
      <c r="A16" s="175"/>
      <c r="B16" s="18" t="s">
        <v>184</v>
      </c>
      <c r="C16" s="22">
        <v>76114.111849229681</v>
      </c>
      <c r="D16" s="22">
        <v>76222.6830634574</v>
      </c>
      <c r="E16" s="22">
        <v>80520.084577334725</v>
      </c>
      <c r="F16" s="22">
        <v>80249.235780034171</v>
      </c>
      <c r="G16" s="22">
        <v>74110.346965769291</v>
      </c>
      <c r="H16" s="22">
        <v>75682.170655540569</v>
      </c>
      <c r="I16" s="20"/>
      <c r="J16" s="35"/>
      <c r="K16" s="21">
        <f t="shared" si="0"/>
        <v>2.1209233988572267E-2</v>
      </c>
      <c r="L16" s="21">
        <f t="shared" si="1"/>
        <v>1.7790923826485949E-2</v>
      </c>
      <c r="M16" s="21">
        <f t="shared" si="2"/>
        <v>-1.1375683878287468E-3</v>
      </c>
    </row>
    <row r="17" spans="1:13" ht="15.6" x14ac:dyDescent="0.3">
      <c r="A17" s="174" t="s">
        <v>232</v>
      </c>
      <c r="B17" s="18" t="s">
        <v>201</v>
      </c>
      <c r="C17" s="19">
        <v>41739</v>
      </c>
      <c r="D17" s="19">
        <v>42488</v>
      </c>
      <c r="E17" s="19">
        <v>43643</v>
      </c>
      <c r="F17" s="19">
        <v>43941</v>
      </c>
      <c r="G17" s="19">
        <v>44172</v>
      </c>
      <c r="H17" s="19">
        <v>45775</v>
      </c>
      <c r="I17" s="20"/>
      <c r="J17" s="21">
        <f>H17/H$23</f>
        <v>0.36064605081741186</v>
      </c>
      <c r="K17" s="21">
        <f t="shared" si="0"/>
        <v>3.628995743910169E-2</v>
      </c>
      <c r="L17" s="21">
        <f t="shared" si="1"/>
        <v>1.7284979684435875E-2</v>
      </c>
      <c r="M17" s="21">
        <f t="shared" si="2"/>
        <v>1.8631876504195954E-2</v>
      </c>
    </row>
    <row r="18" spans="1:13" ht="15.6" x14ac:dyDescent="0.3">
      <c r="A18" s="175"/>
      <c r="B18" s="18" t="s">
        <v>684</v>
      </c>
      <c r="C18" s="22">
        <v>2229429707.9102721</v>
      </c>
      <c r="D18" s="22">
        <v>2333394171.250217</v>
      </c>
      <c r="E18" s="22">
        <v>2580230556.2099924</v>
      </c>
      <c r="F18" s="22">
        <v>2728364546.6700315</v>
      </c>
      <c r="G18" s="22">
        <v>2559160717.9200172</v>
      </c>
      <c r="H18" s="22">
        <v>2700513948.4697104</v>
      </c>
      <c r="I18" s="20"/>
      <c r="J18" s="21">
        <f>H18/H$24</f>
        <v>0.32215112098868365</v>
      </c>
      <c r="K18" s="21">
        <f t="shared" si="0"/>
        <v>5.5234213920171187E-2</v>
      </c>
      <c r="L18" s="21">
        <f t="shared" si="1"/>
        <v>6.9636476018116067E-2</v>
      </c>
      <c r="M18" s="21">
        <f t="shared" si="2"/>
        <v>3.9083690496638068E-2</v>
      </c>
    </row>
    <row r="19" spans="1:13" ht="15.6" x14ac:dyDescent="0.3">
      <c r="A19" s="175"/>
      <c r="B19" s="18" t="s">
        <v>184</v>
      </c>
      <c r="C19" s="22">
        <v>53413.587002809654</v>
      </c>
      <c r="D19" s="22">
        <v>54918.898777306931</v>
      </c>
      <c r="E19" s="22">
        <v>59121.292216621048</v>
      </c>
      <c r="F19" s="22">
        <v>62091.544267768862</v>
      </c>
      <c r="G19" s="22">
        <v>57936.265460473085</v>
      </c>
      <c r="H19" s="22">
        <v>58995.389371266203</v>
      </c>
      <c r="I19" s="20"/>
      <c r="J19" s="35"/>
      <c r="K19" s="21">
        <f t="shared" si="0"/>
        <v>1.8280845380268827E-2</v>
      </c>
      <c r="L19" s="21">
        <f t="shared" si="1"/>
        <v>5.1461977104901191E-2</v>
      </c>
      <c r="M19" s="21">
        <f t="shared" si="2"/>
        <v>2.0077728239400683E-2</v>
      </c>
    </row>
    <row r="20" spans="1:13" ht="15.6" x14ac:dyDescent="0.3">
      <c r="A20" s="174" t="s">
        <v>233</v>
      </c>
      <c r="B20" s="18" t="s">
        <v>201</v>
      </c>
      <c r="C20" s="19">
        <v>13406</v>
      </c>
      <c r="D20" s="19">
        <v>13726</v>
      </c>
      <c r="E20" s="19">
        <v>13993</v>
      </c>
      <c r="F20" s="19">
        <v>14323</v>
      </c>
      <c r="G20" s="19">
        <v>14854</v>
      </c>
      <c r="H20" s="19">
        <v>15328</v>
      </c>
      <c r="I20" s="20"/>
      <c r="J20" s="21">
        <f>H20/H$23</f>
        <v>0.12076423084498719</v>
      </c>
      <c r="K20" s="21">
        <f t="shared" si="0"/>
        <v>3.1910596472330688E-2</v>
      </c>
      <c r="L20" s="21">
        <f t="shared" si="1"/>
        <v>2.2299760277312064E-2</v>
      </c>
      <c r="M20" s="21">
        <f t="shared" si="2"/>
        <v>2.7158005537805563E-2</v>
      </c>
    </row>
    <row r="21" spans="1:13" ht="15.6" x14ac:dyDescent="0.3">
      <c r="A21" s="175"/>
      <c r="B21" s="18" t="s">
        <v>684</v>
      </c>
      <c r="C21" s="22">
        <v>1029574802.0700698</v>
      </c>
      <c r="D21" s="22">
        <v>1068054366.4300286</v>
      </c>
      <c r="E21" s="22">
        <v>1154948838.6900051</v>
      </c>
      <c r="F21" s="22">
        <v>1183024386.5499854</v>
      </c>
      <c r="G21" s="22">
        <v>1145905277.099999</v>
      </c>
      <c r="H21" s="22">
        <v>1226192951.6099536</v>
      </c>
      <c r="I21" s="20"/>
      <c r="J21" s="21">
        <f>H21/H$24</f>
        <v>0.1462756502825743</v>
      </c>
      <c r="K21" s="21">
        <f t="shared" si="0"/>
        <v>7.0064844027198134E-2</v>
      </c>
      <c r="L21" s="21">
        <f t="shared" si="1"/>
        <v>4.739845922914343E-2</v>
      </c>
      <c r="M21" s="21">
        <f t="shared" si="2"/>
        <v>3.5571720264905959E-2</v>
      </c>
    </row>
    <row r="22" spans="1:13" ht="15.6" x14ac:dyDescent="0.3">
      <c r="A22" s="175"/>
      <c r="B22" s="18" t="s">
        <v>184</v>
      </c>
      <c r="C22" s="22">
        <v>76799.552593619999</v>
      </c>
      <c r="D22" s="22">
        <v>77812.499375639556</v>
      </c>
      <c r="E22" s="22">
        <v>82537.614427928609</v>
      </c>
      <c r="F22" s="22">
        <v>82596.131156181349</v>
      </c>
      <c r="G22" s="22">
        <v>77144.558846101994</v>
      </c>
      <c r="H22" s="22">
        <v>79996.930559104498</v>
      </c>
      <c r="I22" s="20"/>
      <c r="J22" s="35"/>
      <c r="K22" s="21">
        <f t="shared" si="0"/>
        <v>3.6974373250261053E-2</v>
      </c>
      <c r="L22" s="21">
        <f t="shared" si="1"/>
        <v>2.455121279205108E-2</v>
      </c>
      <c r="M22" s="21">
        <f t="shared" si="2"/>
        <v>8.1912565367145973E-3</v>
      </c>
    </row>
    <row r="23" spans="1:13" s="33" customFormat="1" ht="15.6" x14ac:dyDescent="0.3">
      <c r="A23" s="176" t="s">
        <v>210</v>
      </c>
      <c r="B23" s="23" t="s">
        <v>201</v>
      </c>
      <c r="C23" s="24">
        <v>115573</v>
      </c>
      <c r="D23" s="24">
        <v>117933</v>
      </c>
      <c r="E23" s="24">
        <v>119840</v>
      </c>
      <c r="F23" s="24">
        <v>121915</v>
      </c>
      <c r="G23" s="24">
        <v>123968</v>
      </c>
      <c r="H23" s="24">
        <v>126925</v>
      </c>
      <c r="I23" s="20"/>
      <c r="J23" s="21"/>
      <c r="K23" s="26">
        <f t="shared" si="0"/>
        <v>2.3852929788332474E-2</v>
      </c>
      <c r="L23" s="26">
        <f t="shared" si="1"/>
        <v>1.796673273439664E-2</v>
      </c>
      <c r="M23" s="26">
        <f t="shared" si="2"/>
        <v>1.8915472297138303E-2</v>
      </c>
    </row>
    <row r="24" spans="1:13" s="33" customFormat="1" ht="15.6" x14ac:dyDescent="0.3">
      <c r="A24" s="177"/>
      <c r="B24" s="23" t="s">
        <v>684</v>
      </c>
      <c r="C24" s="27">
        <v>7323227848.4123735</v>
      </c>
      <c r="D24" s="27">
        <v>7631116063.8783903</v>
      </c>
      <c r="E24" s="27">
        <v>8227354379.3697939</v>
      </c>
      <c r="F24" s="27">
        <v>8513714406.4900074</v>
      </c>
      <c r="G24" s="27">
        <v>8034116908.5201406</v>
      </c>
      <c r="H24" s="27">
        <v>8382755087.6800232</v>
      </c>
      <c r="I24" s="20"/>
      <c r="J24" s="21"/>
      <c r="K24" s="26">
        <f t="shared" si="0"/>
        <v>4.3394710722986056E-2</v>
      </c>
      <c r="L24" s="26">
        <f t="shared" si="1"/>
        <v>5.1490880274347228E-2</v>
      </c>
      <c r="M24" s="26">
        <f t="shared" si="2"/>
        <v>2.7393576909125805E-2</v>
      </c>
    </row>
    <row r="25" spans="1:13" s="33" customFormat="1" ht="15.6" x14ac:dyDescent="0.3">
      <c r="A25" s="177"/>
      <c r="B25" s="23" t="s">
        <v>184</v>
      </c>
      <c r="C25" s="27">
        <v>63364.521544066294</v>
      </c>
      <c r="D25" s="27">
        <v>64707.215655316075</v>
      </c>
      <c r="E25" s="27">
        <v>68652.823592872111</v>
      </c>
      <c r="F25" s="27">
        <v>69833.198593200243</v>
      </c>
      <c r="G25" s="27">
        <v>64807.990033880844</v>
      </c>
      <c r="H25" s="27">
        <v>66044.948494622993</v>
      </c>
      <c r="I25" s="20"/>
      <c r="J25" s="35"/>
      <c r="K25" s="26">
        <f t="shared" si="0"/>
        <v>1.9086511710909138E-2</v>
      </c>
      <c r="L25" s="26">
        <f t="shared" si="1"/>
        <v>3.2932458853444535E-2</v>
      </c>
      <c r="M25" s="26">
        <f t="shared" si="2"/>
        <v>8.3207143698325048E-3</v>
      </c>
    </row>
    <row r="27" spans="1:13" x14ac:dyDescent="0.3">
      <c r="A27" t="s">
        <v>234</v>
      </c>
    </row>
  </sheetData>
  <sheetProtection algorithmName="SHA-512" hashValue="ka8OhTDpcPB4OQbLrD7qZPaWoZEcsovgLeRUP1ysT3/T2xgzaKieOxgstB4UoyHOWA6W+iMt6YXR27UURywxWg==" saltValue="cOU+gVv9C3tMATElVIYsOw==" spinCount="100000" sheet="1" objects="1" scenarios="1"/>
  <mergeCells count="11">
    <mergeCell ref="A11:A13"/>
    <mergeCell ref="A14:A16"/>
    <mergeCell ref="A17:A19"/>
    <mergeCell ref="A20:A22"/>
    <mergeCell ref="A23:A25"/>
    <mergeCell ref="A8:A10"/>
    <mergeCell ref="A1:M1"/>
    <mergeCell ref="A2:M2"/>
    <mergeCell ref="A3:M3"/>
    <mergeCell ref="A4:M4"/>
    <mergeCell ref="C6:H6"/>
  </mergeCells>
  <printOptions horizontalCentered="1"/>
  <pageMargins left="0.25" right="0.25" top="0.75" bottom="0.75" header="0.3" footer="0.3"/>
  <pageSetup scale="69" fitToHeight="10" orientation="landscape" r:id="rId1"/>
  <headerFooter>
    <oddFooter>Page &amp;P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B6B5C-6160-4A06-AAEF-686657471F33}">
  <sheetPr>
    <pageSetUpPr fitToPage="1"/>
  </sheetPr>
  <dimension ref="A1:L40"/>
  <sheetViews>
    <sheetView workbookViewId="0">
      <selection activeCell="A2" sqref="A2"/>
    </sheetView>
  </sheetViews>
  <sheetFormatPr defaultRowHeight="14.4" x14ac:dyDescent="0.3"/>
  <cols>
    <col min="1" max="1" width="40" customWidth="1"/>
    <col min="8" max="8" width="1.88671875" customWidth="1"/>
    <col min="10" max="10" width="9.88671875" customWidth="1"/>
  </cols>
  <sheetData>
    <row r="1" spans="1:12" ht="22.95" customHeight="1" x14ac:dyDescent="0.4">
      <c r="A1" s="162" t="s">
        <v>533</v>
      </c>
      <c r="B1" s="162"/>
      <c r="C1" s="162"/>
      <c r="D1" s="162"/>
      <c r="E1" s="162"/>
      <c r="F1" s="162"/>
      <c r="G1" s="162"/>
      <c r="H1" s="162"/>
      <c r="I1" s="162"/>
      <c r="J1" s="162"/>
      <c r="K1" s="162"/>
      <c r="L1" s="39"/>
    </row>
    <row r="2" spans="1:12" ht="22.95" customHeight="1" x14ac:dyDescent="0.4">
      <c r="A2" s="162" t="s">
        <v>531</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ht="14.4" customHeight="1"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228</v>
      </c>
      <c r="B8" s="111" t="s">
        <v>186</v>
      </c>
      <c r="C8" s="111" t="s">
        <v>187</v>
      </c>
      <c r="D8" s="111" t="s">
        <v>188</v>
      </c>
      <c r="E8" s="111" t="s">
        <v>189</v>
      </c>
      <c r="F8" s="111" t="s">
        <v>682</v>
      </c>
      <c r="G8" s="111" t="s">
        <v>709</v>
      </c>
      <c r="H8" s="201"/>
      <c r="I8" s="202"/>
      <c r="J8" s="202"/>
      <c r="K8" s="202"/>
    </row>
    <row r="9" spans="1:12" x14ac:dyDescent="0.3">
      <c r="A9" s="55" t="s">
        <v>229</v>
      </c>
      <c r="B9" s="89">
        <v>1209</v>
      </c>
      <c r="C9" s="89">
        <v>1868</v>
      </c>
      <c r="D9" s="89">
        <v>2677</v>
      </c>
      <c r="E9" s="89">
        <v>3565</v>
      </c>
      <c r="F9" s="89">
        <v>4315</v>
      </c>
      <c r="G9" s="89">
        <v>5168</v>
      </c>
      <c r="H9" s="201"/>
      <c r="I9" s="67">
        <f>G9/G$14</f>
        <v>0.20206443540819519</v>
      </c>
      <c r="J9" s="67">
        <f t="shared" ref="J9:J14" si="0">(G9-F9)/F9</f>
        <v>0.19768250289687139</v>
      </c>
      <c r="K9" s="67">
        <f t="shared" ref="K9:K14" si="1">((G9/B9)^(1/5)-1)</f>
        <v>0.33714726642595538</v>
      </c>
    </row>
    <row r="10" spans="1:12" x14ac:dyDescent="0.3">
      <c r="A10" s="55" t="s">
        <v>230</v>
      </c>
      <c r="B10" s="89">
        <v>2094</v>
      </c>
      <c r="C10" s="89">
        <v>2706</v>
      </c>
      <c r="D10" s="89">
        <v>3280</v>
      </c>
      <c r="E10" s="89">
        <v>3955</v>
      </c>
      <c r="F10" s="89">
        <v>4268</v>
      </c>
      <c r="G10" s="89">
        <v>4936</v>
      </c>
      <c r="H10" s="201"/>
      <c r="I10" s="67">
        <f>G10/G$14</f>
        <v>0.19299343134188301</v>
      </c>
      <c r="J10" s="67">
        <f t="shared" si="0"/>
        <v>0.15651358950328023</v>
      </c>
      <c r="K10" s="67">
        <f t="shared" si="1"/>
        <v>0.18707919833645192</v>
      </c>
    </row>
    <row r="11" spans="1:12" x14ac:dyDescent="0.3">
      <c r="A11" s="55" t="s">
        <v>231</v>
      </c>
      <c r="B11" s="89">
        <v>1040</v>
      </c>
      <c r="C11" s="89">
        <v>1550</v>
      </c>
      <c r="D11" s="89">
        <v>2533</v>
      </c>
      <c r="E11" s="89">
        <v>3425</v>
      </c>
      <c r="F11" s="89">
        <v>4089</v>
      </c>
      <c r="G11" s="89">
        <v>5013</v>
      </c>
      <c r="H11" s="201"/>
      <c r="I11" s="67">
        <f>G11/G$14</f>
        <v>0.19600406631216766</v>
      </c>
      <c r="J11" s="67">
        <f t="shared" si="0"/>
        <v>0.22597212032281733</v>
      </c>
      <c r="K11" s="67">
        <f t="shared" si="1"/>
        <v>0.36966031662245125</v>
      </c>
    </row>
    <row r="12" spans="1:12" x14ac:dyDescent="0.3">
      <c r="A12" s="55" t="s">
        <v>232</v>
      </c>
      <c r="B12" s="89">
        <v>972</v>
      </c>
      <c r="C12" s="89">
        <v>1519</v>
      </c>
      <c r="D12" s="89">
        <v>2286</v>
      </c>
      <c r="E12" s="89">
        <v>3370</v>
      </c>
      <c r="F12" s="89">
        <v>4308</v>
      </c>
      <c r="G12" s="89">
        <v>5457</v>
      </c>
      <c r="H12" s="201"/>
      <c r="I12" s="67">
        <f>G12/G$14</f>
        <v>0.21336409133562714</v>
      </c>
      <c r="J12" s="67">
        <f t="shared" si="0"/>
        <v>0.2667130919220056</v>
      </c>
      <c r="K12" s="67">
        <f t="shared" si="1"/>
        <v>0.41207426393832303</v>
      </c>
    </row>
    <row r="13" spans="1:12" x14ac:dyDescent="0.3">
      <c r="A13" s="55" t="s">
        <v>233</v>
      </c>
      <c r="B13" s="89">
        <v>2505</v>
      </c>
      <c r="C13" s="89">
        <v>2932</v>
      </c>
      <c r="D13" s="89">
        <v>3543</v>
      </c>
      <c r="E13" s="89">
        <v>4055</v>
      </c>
      <c r="F13" s="89">
        <v>4485</v>
      </c>
      <c r="G13" s="89">
        <v>5082</v>
      </c>
      <c r="H13" s="201"/>
      <c r="I13" s="67">
        <f>G13/G$14</f>
        <v>0.19870190803878637</v>
      </c>
      <c r="J13" s="67">
        <f t="shared" si="0"/>
        <v>0.13311036789297659</v>
      </c>
      <c r="K13" s="67">
        <f t="shared" si="1"/>
        <v>0.15198118545754769</v>
      </c>
    </row>
    <row r="14" spans="1:12" x14ac:dyDescent="0.3">
      <c r="A14" s="48" t="s">
        <v>210</v>
      </c>
      <c r="B14" s="90">
        <v>7810</v>
      </c>
      <c r="C14" s="90">
        <v>10561</v>
      </c>
      <c r="D14" s="90">
        <v>14288</v>
      </c>
      <c r="E14" s="90">
        <v>18329</v>
      </c>
      <c r="F14" s="90">
        <v>21408</v>
      </c>
      <c r="G14" s="90">
        <v>25576</v>
      </c>
      <c r="H14" s="201"/>
      <c r="I14" s="30"/>
      <c r="J14" s="68">
        <f t="shared" si="0"/>
        <v>0.19469357249626307</v>
      </c>
      <c r="K14" s="68">
        <f t="shared" si="1"/>
        <v>0.26775787768123815</v>
      </c>
    </row>
    <row r="16" spans="1:12" x14ac:dyDescent="0.3">
      <c r="A16" t="s">
        <v>331</v>
      </c>
    </row>
    <row r="19" spans="1:11" ht="22.8" x14ac:dyDescent="0.4">
      <c r="A19" s="162" t="s">
        <v>534</v>
      </c>
      <c r="B19" s="162"/>
      <c r="C19" s="162"/>
      <c r="D19" s="162"/>
      <c r="E19" s="162"/>
      <c r="F19" s="162"/>
      <c r="G19" s="162"/>
      <c r="H19" s="162"/>
      <c r="I19" s="162"/>
      <c r="J19" s="162"/>
      <c r="K19" s="162"/>
    </row>
    <row r="20" spans="1:11" ht="22.8" x14ac:dyDescent="0.4">
      <c r="A20" s="162" t="s">
        <v>531</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4.4" customHeight="1" x14ac:dyDescent="0.3">
      <c r="A24" s="64"/>
      <c r="B24" s="189" t="s">
        <v>243</v>
      </c>
      <c r="C24" s="182"/>
      <c r="D24" s="182"/>
      <c r="E24" s="182"/>
      <c r="F24" s="182"/>
      <c r="G24" s="182"/>
      <c r="H24" s="203"/>
      <c r="I24" s="202" t="s">
        <v>1110</v>
      </c>
      <c r="J24" s="202" t="s">
        <v>1111</v>
      </c>
      <c r="K24" s="202" t="s">
        <v>1112</v>
      </c>
    </row>
    <row r="25" spans="1:11" x14ac:dyDescent="0.3">
      <c r="A25" s="65"/>
      <c r="B25" s="189" t="s">
        <v>181</v>
      </c>
      <c r="C25" s="182"/>
      <c r="D25" s="182"/>
      <c r="E25" s="182"/>
      <c r="F25" s="182"/>
      <c r="G25" s="182"/>
      <c r="H25" s="204"/>
      <c r="I25" s="202"/>
      <c r="J25" s="202"/>
      <c r="K25" s="202"/>
    </row>
    <row r="26" spans="1:11" x14ac:dyDescent="0.3">
      <c r="A26" s="41" t="s">
        <v>333</v>
      </c>
      <c r="B26" s="111" t="s">
        <v>186</v>
      </c>
      <c r="C26" s="111" t="s">
        <v>187</v>
      </c>
      <c r="D26" s="111" t="s">
        <v>188</v>
      </c>
      <c r="E26" s="111" t="s">
        <v>189</v>
      </c>
      <c r="F26" s="111" t="s">
        <v>682</v>
      </c>
      <c r="G26" s="111" t="s">
        <v>709</v>
      </c>
      <c r="H26" s="204"/>
      <c r="I26" s="202"/>
      <c r="J26" s="202"/>
      <c r="K26" s="202"/>
    </row>
    <row r="27" spans="1:11" x14ac:dyDescent="0.3">
      <c r="A27" s="55" t="s">
        <v>214</v>
      </c>
      <c r="B27" s="89">
        <v>2972</v>
      </c>
      <c r="C27" s="89">
        <v>4139</v>
      </c>
      <c r="D27" s="89">
        <v>5792</v>
      </c>
      <c r="E27" s="89">
        <v>7573</v>
      </c>
      <c r="F27" s="89">
        <v>9000</v>
      </c>
      <c r="G27" s="89">
        <v>10845</v>
      </c>
      <c r="H27" s="204"/>
      <c r="I27" s="67">
        <f>G27/G$14</f>
        <v>0.4240303409446356</v>
      </c>
      <c r="J27" s="67">
        <f>(G27-F27)/F27</f>
        <v>0.20499999999999999</v>
      </c>
      <c r="K27" s="67">
        <f>((G27/B27)^(1/5)-1)</f>
        <v>0.29549622033845147</v>
      </c>
    </row>
    <row r="28" spans="1:11" x14ac:dyDescent="0.3">
      <c r="A28" s="55" t="s">
        <v>215</v>
      </c>
      <c r="B28" s="89">
        <v>458</v>
      </c>
      <c r="C28" s="89">
        <v>612</v>
      </c>
      <c r="D28" s="89">
        <v>785</v>
      </c>
      <c r="E28" s="89">
        <v>962</v>
      </c>
      <c r="F28" s="89">
        <v>1059</v>
      </c>
      <c r="G28" s="89">
        <v>1190</v>
      </c>
      <c r="H28" s="204"/>
      <c r="I28" s="67">
        <f t="shared" ref="I28:I37" si="2">G28/G$14</f>
        <v>4.6527994995308103E-2</v>
      </c>
      <c r="J28" s="67">
        <f t="shared" ref="J28:J38" si="3">(G28-F28)/F28</f>
        <v>0.12370160528800755</v>
      </c>
      <c r="K28" s="67">
        <f t="shared" ref="K28:K38" si="4">((G28/B28)^(1/5)-1)</f>
        <v>0.21042057323018803</v>
      </c>
    </row>
    <row r="29" spans="1:11" x14ac:dyDescent="0.3">
      <c r="A29" s="55" t="s">
        <v>216</v>
      </c>
      <c r="B29" s="89">
        <v>120</v>
      </c>
      <c r="C29" s="89">
        <v>156</v>
      </c>
      <c r="D29" s="89">
        <v>230</v>
      </c>
      <c r="E29" s="89">
        <v>307</v>
      </c>
      <c r="F29" s="89">
        <v>341</v>
      </c>
      <c r="G29" s="89">
        <v>413</v>
      </c>
      <c r="H29" s="204"/>
      <c r="I29" s="67">
        <f t="shared" si="2"/>
        <v>1.6147951204253989E-2</v>
      </c>
      <c r="J29" s="67">
        <f t="shared" si="3"/>
        <v>0.21114369501466276</v>
      </c>
      <c r="K29" s="67">
        <f t="shared" si="4"/>
        <v>0.28042386805927944</v>
      </c>
    </row>
    <row r="30" spans="1:11" x14ac:dyDescent="0.3">
      <c r="A30" s="55" t="s">
        <v>217</v>
      </c>
      <c r="B30" s="89">
        <v>2285</v>
      </c>
      <c r="C30" s="89">
        <v>2959</v>
      </c>
      <c r="D30" s="89">
        <v>3818</v>
      </c>
      <c r="E30" s="89">
        <v>4674</v>
      </c>
      <c r="F30" s="89">
        <v>5262</v>
      </c>
      <c r="G30" s="89">
        <v>6136</v>
      </c>
      <c r="H30" s="204"/>
      <c r="I30" s="67">
        <f t="shared" si="2"/>
        <v>0.23991241789177353</v>
      </c>
      <c r="J30" s="67">
        <f t="shared" si="3"/>
        <v>0.16609654123907261</v>
      </c>
      <c r="K30" s="67">
        <f t="shared" si="4"/>
        <v>0.218427883823342</v>
      </c>
    </row>
    <row r="31" spans="1:11" x14ac:dyDescent="0.3">
      <c r="A31" s="55" t="s">
        <v>218</v>
      </c>
      <c r="B31" s="89">
        <v>283</v>
      </c>
      <c r="C31" s="89">
        <v>482</v>
      </c>
      <c r="D31" s="89">
        <v>736</v>
      </c>
      <c r="E31" s="89">
        <v>1045</v>
      </c>
      <c r="F31" s="89">
        <v>1305</v>
      </c>
      <c r="G31" s="89">
        <v>1628</v>
      </c>
      <c r="H31" s="204"/>
      <c r="I31" s="67">
        <f t="shared" si="2"/>
        <v>6.3653425086018137E-2</v>
      </c>
      <c r="J31" s="67">
        <f t="shared" si="3"/>
        <v>0.2475095785440613</v>
      </c>
      <c r="K31" s="67">
        <f t="shared" si="4"/>
        <v>0.41897123944030068</v>
      </c>
    </row>
    <row r="32" spans="1:11" x14ac:dyDescent="0.3">
      <c r="A32" s="55" t="s">
        <v>219</v>
      </c>
      <c r="B32" s="89">
        <v>72</v>
      </c>
      <c r="C32" s="89">
        <v>104</v>
      </c>
      <c r="D32" s="89">
        <v>140</v>
      </c>
      <c r="E32" s="89">
        <v>181</v>
      </c>
      <c r="F32" s="89">
        <v>225</v>
      </c>
      <c r="G32" s="89">
        <v>283</v>
      </c>
      <c r="H32" s="204"/>
      <c r="I32" s="67">
        <f t="shared" si="2"/>
        <v>1.1065060994682515E-2</v>
      </c>
      <c r="J32" s="67">
        <f t="shared" si="3"/>
        <v>0.25777777777777777</v>
      </c>
      <c r="K32" s="67">
        <f t="shared" si="4"/>
        <v>0.31489413373755526</v>
      </c>
    </row>
    <row r="33" spans="1:11" x14ac:dyDescent="0.3">
      <c r="A33" s="55" t="s">
        <v>220</v>
      </c>
      <c r="B33" s="89">
        <v>42</v>
      </c>
      <c r="C33" s="89">
        <v>47</v>
      </c>
      <c r="D33" s="89">
        <v>52</v>
      </c>
      <c r="E33" s="89">
        <v>64</v>
      </c>
      <c r="F33" s="89">
        <v>66</v>
      </c>
      <c r="G33" s="89">
        <v>85</v>
      </c>
      <c r="H33" s="204"/>
      <c r="I33" s="67">
        <f>G33/G$14</f>
        <v>3.3234282139505788E-3</v>
      </c>
      <c r="J33" s="67">
        <f>(G33-F33)/F33</f>
        <v>0.2878787878787879</v>
      </c>
      <c r="K33" s="67">
        <f t="shared" si="4"/>
        <v>0.15142041954828822</v>
      </c>
    </row>
    <row r="34" spans="1:11" x14ac:dyDescent="0.3">
      <c r="A34" s="55" t="s">
        <v>221</v>
      </c>
      <c r="B34" s="89">
        <v>271</v>
      </c>
      <c r="C34" s="89">
        <v>369</v>
      </c>
      <c r="D34" s="89">
        <v>457</v>
      </c>
      <c r="E34" s="89">
        <v>558</v>
      </c>
      <c r="F34" s="89">
        <v>606</v>
      </c>
      <c r="G34" s="89">
        <v>680</v>
      </c>
      <c r="H34" s="204"/>
      <c r="I34" s="67">
        <f t="shared" si="2"/>
        <v>2.6587425711604631E-2</v>
      </c>
      <c r="J34" s="67">
        <f t="shared" si="3"/>
        <v>0.12211221122112212</v>
      </c>
      <c r="K34" s="67">
        <f t="shared" si="4"/>
        <v>0.20200956717085372</v>
      </c>
    </row>
    <row r="35" spans="1:11" x14ac:dyDescent="0.3">
      <c r="A35" s="55" t="s">
        <v>222</v>
      </c>
      <c r="B35" s="89">
        <v>205</v>
      </c>
      <c r="C35" s="89">
        <v>279</v>
      </c>
      <c r="D35" s="89">
        <v>422</v>
      </c>
      <c r="E35" s="89">
        <v>727</v>
      </c>
      <c r="F35" s="89">
        <v>1074</v>
      </c>
      <c r="G35" s="89">
        <v>1554</v>
      </c>
      <c r="H35" s="204"/>
      <c r="I35" s="67">
        <f t="shared" si="2"/>
        <v>6.0760087582108227E-2</v>
      </c>
      <c r="J35" s="67">
        <f t="shared" si="3"/>
        <v>0.44692737430167595</v>
      </c>
      <c r="K35" s="67">
        <f t="shared" si="4"/>
        <v>0.49947569502776812</v>
      </c>
    </row>
    <row r="36" spans="1:11" x14ac:dyDescent="0.3">
      <c r="A36" s="55" t="s">
        <v>223</v>
      </c>
      <c r="B36" s="89">
        <v>420</v>
      </c>
      <c r="C36" s="89">
        <v>577</v>
      </c>
      <c r="D36" s="89">
        <v>789</v>
      </c>
      <c r="E36" s="89">
        <v>994</v>
      </c>
      <c r="F36" s="89">
        <v>1136</v>
      </c>
      <c r="G36" s="89">
        <v>1304</v>
      </c>
      <c r="H36" s="204"/>
      <c r="I36" s="67">
        <f t="shared" si="2"/>
        <v>5.09852987175477E-2</v>
      </c>
      <c r="J36" s="67">
        <f t="shared" si="3"/>
        <v>0.14788732394366197</v>
      </c>
      <c r="K36" s="67">
        <f t="shared" si="4"/>
        <v>0.25431223976163131</v>
      </c>
    </row>
    <row r="37" spans="1:11" x14ac:dyDescent="0.3">
      <c r="A37" s="55" t="s">
        <v>224</v>
      </c>
      <c r="B37" s="89">
        <v>682</v>
      </c>
      <c r="C37" s="89">
        <v>837</v>
      </c>
      <c r="D37" s="89">
        <v>1067</v>
      </c>
      <c r="E37" s="89">
        <v>1244</v>
      </c>
      <c r="F37" s="89">
        <v>1334</v>
      </c>
      <c r="G37" s="89">
        <v>1458</v>
      </c>
      <c r="H37" s="204"/>
      <c r="I37" s="67">
        <f t="shared" si="2"/>
        <v>5.7006568658116985E-2</v>
      </c>
      <c r="J37" s="67">
        <f t="shared" si="3"/>
        <v>9.2953523238380811E-2</v>
      </c>
      <c r="K37" s="67">
        <f t="shared" si="4"/>
        <v>0.16411163485694757</v>
      </c>
    </row>
    <row r="38" spans="1:11" x14ac:dyDescent="0.3">
      <c r="A38" s="48" t="s">
        <v>210</v>
      </c>
      <c r="B38" s="90">
        <v>7810</v>
      </c>
      <c r="C38" s="90">
        <v>10561</v>
      </c>
      <c r="D38" s="90">
        <v>14288</v>
      </c>
      <c r="E38" s="90">
        <v>18329</v>
      </c>
      <c r="F38" s="90">
        <v>21408</v>
      </c>
      <c r="G38" s="90">
        <v>25576</v>
      </c>
      <c r="H38" s="205"/>
      <c r="I38" s="30"/>
      <c r="J38" s="68">
        <f t="shared" si="3"/>
        <v>0.19469357249626307</v>
      </c>
      <c r="K38" s="68">
        <f t="shared" si="4"/>
        <v>0.26775787768123815</v>
      </c>
    </row>
    <row r="40" spans="1:11" x14ac:dyDescent="0.3">
      <c r="A40" t="s">
        <v>334</v>
      </c>
    </row>
  </sheetData>
  <sheetProtection algorithmName="SHA-512" hashValue="EYrc+NlA5aFMH19lnWru2gL03o5OulNWtAdJPKjMapRR5vOBQ02nvFpL2MVfx1wmA/ugz8P7ZMHP4EyKi5hkGA==" saltValue="NwpwINdrlqa1wTJ+r84n4w=="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2" fitToHeight="10" orientation="portrait" r:id="rId1"/>
  <headerFooter>
    <oddFooter>Page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EE8EA-4DF0-4634-A93E-7804C89DD1A5}">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535</v>
      </c>
      <c r="B1" s="162"/>
      <c r="C1" s="162"/>
      <c r="D1" s="162"/>
      <c r="E1" s="162"/>
      <c r="F1" s="162"/>
      <c r="G1" s="162"/>
      <c r="H1" s="162"/>
      <c r="I1" s="162"/>
      <c r="J1" s="162"/>
      <c r="K1" s="162"/>
      <c r="L1" s="39"/>
    </row>
    <row r="2" spans="1:12" ht="22.95" customHeight="1" x14ac:dyDescent="0.4">
      <c r="A2" s="162" t="s">
        <v>531</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174</v>
      </c>
      <c r="C9" s="94">
        <v>268</v>
      </c>
      <c r="D9" s="94">
        <v>440</v>
      </c>
      <c r="E9" s="94">
        <v>625</v>
      </c>
      <c r="F9" s="94">
        <v>821</v>
      </c>
      <c r="G9" s="94">
        <v>1060</v>
      </c>
      <c r="H9" s="201"/>
      <c r="I9" s="67">
        <f>G9/G$17</f>
        <v>4.1445104785736625E-2</v>
      </c>
      <c r="J9" s="67">
        <f>(G9-F9)/F9</f>
        <v>0.29110840438489649</v>
      </c>
      <c r="K9" s="67">
        <f>((G9/B9)^(1/5)-1)</f>
        <v>0.43532854981201186</v>
      </c>
    </row>
    <row r="10" spans="1:12" x14ac:dyDescent="0.3">
      <c r="A10" s="112" t="s">
        <v>718</v>
      </c>
      <c r="B10" s="89">
        <v>628</v>
      </c>
      <c r="C10" s="89">
        <v>859</v>
      </c>
      <c r="D10" s="89">
        <v>1214</v>
      </c>
      <c r="E10" s="89">
        <v>1650</v>
      </c>
      <c r="F10" s="89">
        <v>2005</v>
      </c>
      <c r="G10" s="89">
        <v>2440</v>
      </c>
      <c r="H10" s="201"/>
      <c r="I10" s="67">
        <f t="shared" ref="I10:I16" si="0">G10/G$17</f>
        <v>9.5401939318110723E-2</v>
      </c>
      <c r="J10" s="67">
        <f t="shared" ref="J10:J16" si="1">(G10-F10)/F10</f>
        <v>0.21695760598503741</v>
      </c>
      <c r="K10" s="67">
        <f t="shared" ref="K10:K16" si="2">((G10/B10)^(1/5)-1)</f>
        <v>0.311855609018582</v>
      </c>
    </row>
    <row r="11" spans="1:12" x14ac:dyDescent="0.3">
      <c r="A11" s="112" t="s">
        <v>717</v>
      </c>
      <c r="B11" s="94">
        <v>42</v>
      </c>
      <c r="C11" s="94">
        <v>55</v>
      </c>
      <c r="D11" s="94">
        <v>80</v>
      </c>
      <c r="E11" s="94">
        <v>113</v>
      </c>
      <c r="F11" s="94">
        <v>130</v>
      </c>
      <c r="G11" s="94">
        <v>160</v>
      </c>
      <c r="H11" s="201"/>
      <c r="I11" s="67">
        <f t="shared" si="0"/>
        <v>6.2558648733187366E-3</v>
      </c>
      <c r="J11" s="67">
        <f t="shared" si="1"/>
        <v>0.23076923076923078</v>
      </c>
      <c r="K11" s="67">
        <f t="shared" si="2"/>
        <v>0.30669472666223418</v>
      </c>
    </row>
    <row r="12" spans="1:12" x14ac:dyDescent="0.3">
      <c r="A12" s="112" t="s">
        <v>716</v>
      </c>
      <c r="B12" s="94">
        <v>23</v>
      </c>
      <c r="C12" s="94">
        <v>31</v>
      </c>
      <c r="D12" s="94">
        <v>41</v>
      </c>
      <c r="E12" s="94">
        <v>53</v>
      </c>
      <c r="F12" s="94">
        <v>73</v>
      </c>
      <c r="G12" s="94">
        <v>126</v>
      </c>
      <c r="H12" s="201"/>
      <c r="I12" s="67">
        <f t="shared" si="0"/>
        <v>4.9264935877385051E-3</v>
      </c>
      <c r="J12" s="67">
        <f t="shared" si="1"/>
        <v>0.72602739726027399</v>
      </c>
      <c r="K12" s="67">
        <f t="shared" si="2"/>
        <v>0.40516894091949052</v>
      </c>
    </row>
    <row r="13" spans="1:12" x14ac:dyDescent="0.3">
      <c r="A13" s="112" t="s">
        <v>265</v>
      </c>
      <c r="B13" s="89">
        <v>6558</v>
      </c>
      <c r="C13" s="89">
        <v>8782</v>
      </c>
      <c r="D13" s="89">
        <v>11591</v>
      </c>
      <c r="E13" s="89">
        <v>14565</v>
      </c>
      <c r="F13" s="89">
        <v>16675</v>
      </c>
      <c r="G13" s="89">
        <v>19517</v>
      </c>
      <c r="H13" s="201"/>
      <c r="I13" s="67">
        <f t="shared" si="0"/>
        <v>0.76309821707851111</v>
      </c>
      <c r="J13" s="67">
        <f t="shared" si="1"/>
        <v>0.17043478260869566</v>
      </c>
      <c r="K13" s="67">
        <f t="shared" si="2"/>
        <v>0.24373635732467736</v>
      </c>
    </row>
    <row r="14" spans="1:12" x14ac:dyDescent="0.3">
      <c r="A14" s="112" t="s">
        <v>715</v>
      </c>
      <c r="B14" s="94">
        <v>207</v>
      </c>
      <c r="C14" s="94">
        <v>294</v>
      </c>
      <c r="D14" s="94">
        <v>443</v>
      </c>
      <c r="E14" s="94">
        <v>596</v>
      </c>
      <c r="F14" s="94">
        <v>720</v>
      </c>
      <c r="G14" s="94">
        <v>917</v>
      </c>
      <c r="H14" s="201"/>
      <c r="I14" s="67">
        <f t="shared" si="0"/>
        <v>3.5853925555208006E-2</v>
      </c>
      <c r="J14" s="67">
        <f t="shared" si="1"/>
        <v>0.27361111111111114</v>
      </c>
      <c r="K14" s="67">
        <f t="shared" si="2"/>
        <v>0.34672771580801487</v>
      </c>
    </row>
    <row r="15" spans="1:12" x14ac:dyDescent="0.3">
      <c r="A15" s="112" t="s">
        <v>266</v>
      </c>
      <c r="B15" s="94">
        <v>48</v>
      </c>
      <c r="C15" s="94">
        <v>71</v>
      </c>
      <c r="D15" s="94">
        <v>113</v>
      </c>
      <c r="E15" s="94">
        <v>157</v>
      </c>
      <c r="F15" s="94">
        <v>193</v>
      </c>
      <c r="G15" s="94">
        <v>238</v>
      </c>
      <c r="H15" s="201"/>
      <c r="I15" s="67">
        <f t="shared" si="0"/>
        <v>9.3055989990616199E-3</v>
      </c>
      <c r="J15" s="67">
        <f t="shared" si="1"/>
        <v>0.23316062176165803</v>
      </c>
      <c r="K15" s="67">
        <f t="shared" si="2"/>
        <v>0.37742240830984364</v>
      </c>
    </row>
    <row r="16" spans="1:12" x14ac:dyDescent="0.3">
      <c r="A16" s="112" t="s">
        <v>714</v>
      </c>
      <c r="B16" s="94">
        <v>130</v>
      </c>
      <c r="C16" s="94">
        <v>201</v>
      </c>
      <c r="D16" s="94">
        <v>366</v>
      </c>
      <c r="E16" s="94">
        <v>570</v>
      </c>
      <c r="F16" s="94">
        <v>791</v>
      </c>
      <c r="G16" s="94">
        <v>1118</v>
      </c>
      <c r="H16" s="201"/>
      <c r="I16" s="67">
        <f t="shared" si="0"/>
        <v>4.3712855802314668E-2</v>
      </c>
      <c r="J16" s="67">
        <f t="shared" si="1"/>
        <v>0.41340075853350189</v>
      </c>
      <c r="K16" s="67">
        <f t="shared" si="2"/>
        <v>0.53779941107799512</v>
      </c>
    </row>
    <row r="17" spans="1:12" x14ac:dyDescent="0.3">
      <c r="A17" s="113" t="s">
        <v>210</v>
      </c>
      <c r="B17" s="90">
        <v>7810</v>
      </c>
      <c r="C17" s="90">
        <v>10561</v>
      </c>
      <c r="D17" s="90">
        <v>14288</v>
      </c>
      <c r="E17" s="90">
        <v>18329</v>
      </c>
      <c r="F17" s="90">
        <v>21408</v>
      </c>
      <c r="G17" s="90">
        <v>25576</v>
      </c>
      <c r="H17" s="201"/>
      <c r="I17" s="30"/>
      <c r="J17" s="68">
        <f>(G17-F17)/F17</f>
        <v>0.19469357249626307</v>
      </c>
      <c r="K17" s="68">
        <f>((G17/B17)^(1/5)-1)</f>
        <v>0.26775787768123815</v>
      </c>
    </row>
    <row r="19" spans="1:12" x14ac:dyDescent="0.3">
      <c r="A19" t="s">
        <v>336</v>
      </c>
    </row>
    <row r="22" spans="1:12" ht="22.95" customHeight="1" x14ac:dyDescent="0.4">
      <c r="A22" s="162" t="s">
        <v>536</v>
      </c>
      <c r="B22" s="162"/>
      <c r="C22" s="162"/>
      <c r="D22" s="162"/>
      <c r="E22" s="162"/>
      <c r="F22" s="162"/>
      <c r="G22" s="162"/>
      <c r="H22" s="162"/>
      <c r="I22" s="162"/>
      <c r="J22" s="162"/>
      <c r="K22" s="162"/>
      <c r="L22" s="39"/>
    </row>
    <row r="23" spans="1:12" ht="22.95" customHeight="1" x14ac:dyDescent="0.4">
      <c r="A23" s="162" t="s">
        <v>531</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495</v>
      </c>
      <c r="C30" s="94">
        <v>722</v>
      </c>
      <c r="D30" s="94">
        <v>1079</v>
      </c>
      <c r="E30" s="94">
        <v>1498</v>
      </c>
      <c r="F30" s="94">
        <v>1840</v>
      </c>
      <c r="G30" s="94">
        <v>2287</v>
      </c>
      <c r="H30" s="201"/>
      <c r="I30" s="67">
        <f>G30/G$17</f>
        <v>8.9419768532999683E-2</v>
      </c>
      <c r="J30" s="67">
        <f>(G30-F30)/F30</f>
        <v>0.24293478260869567</v>
      </c>
      <c r="K30" s="67">
        <f>((G30/B30)^(1/5)-1)</f>
        <v>0.35810138820018822</v>
      </c>
    </row>
    <row r="31" spans="1:12" x14ac:dyDescent="0.3">
      <c r="A31" s="112" t="s">
        <v>722</v>
      </c>
      <c r="B31" s="89">
        <v>6485</v>
      </c>
      <c r="C31" s="89">
        <v>8695</v>
      </c>
      <c r="D31" s="89">
        <v>11567</v>
      </c>
      <c r="E31" s="89">
        <v>14522</v>
      </c>
      <c r="F31" s="89">
        <v>16598</v>
      </c>
      <c r="G31" s="89">
        <v>19353</v>
      </c>
      <c r="H31" s="201"/>
      <c r="I31" s="67">
        <f>G31/G$17</f>
        <v>0.75668595558335938</v>
      </c>
      <c r="J31" s="67">
        <f>(G31-F31)/F31</f>
        <v>0.16598385347632244</v>
      </c>
      <c r="K31" s="67">
        <f>((G31/B31)^(1/5)-1)</f>
        <v>0.24442195097234154</v>
      </c>
    </row>
    <row r="32" spans="1:12" x14ac:dyDescent="0.3">
      <c r="A32" s="112" t="s">
        <v>714</v>
      </c>
      <c r="B32" s="94">
        <v>830</v>
      </c>
      <c r="C32" s="94">
        <v>1144</v>
      </c>
      <c r="D32" s="94">
        <v>1642</v>
      </c>
      <c r="E32" s="94">
        <v>2309</v>
      </c>
      <c r="F32" s="94">
        <v>2970</v>
      </c>
      <c r="G32" s="94">
        <v>3936</v>
      </c>
      <c r="H32" s="201"/>
      <c r="I32" s="67">
        <f>G32/G$17</f>
        <v>0.15389427588364091</v>
      </c>
      <c r="J32" s="67">
        <f>(G32-F32)/F32</f>
        <v>0.32525252525252524</v>
      </c>
      <c r="K32" s="67">
        <f>((G32/B32)^(1/5)-1)</f>
        <v>0.36519723332382181</v>
      </c>
    </row>
    <row r="33" spans="1:11" x14ac:dyDescent="0.3">
      <c r="A33" s="113" t="s">
        <v>210</v>
      </c>
      <c r="B33" s="90">
        <v>7810</v>
      </c>
      <c r="C33" s="90">
        <v>10561</v>
      </c>
      <c r="D33" s="90">
        <v>14288</v>
      </c>
      <c r="E33" s="90">
        <v>18329</v>
      </c>
      <c r="F33" s="90">
        <v>21408</v>
      </c>
      <c r="G33" s="90">
        <v>25576</v>
      </c>
      <c r="H33" s="201"/>
      <c r="I33" s="30"/>
      <c r="J33" s="68">
        <f>(G33-F33)/F33</f>
        <v>0.19469357249626307</v>
      </c>
      <c r="K33" s="68">
        <f>((G33/B33)^(1/5)-1)</f>
        <v>0.26775787768123815</v>
      </c>
    </row>
    <row r="35" spans="1:11" x14ac:dyDescent="0.3">
      <c r="A35" t="s">
        <v>336</v>
      </c>
    </row>
    <row r="38" spans="1:11" ht="22.8" x14ac:dyDescent="0.4">
      <c r="A38" s="162" t="s">
        <v>537</v>
      </c>
      <c r="B38" s="162"/>
      <c r="C38" s="162"/>
      <c r="D38" s="162"/>
      <c r="E38" s="162"/>
      <c r="F38" s="162"/>
      <c r="G38" s="162"/>
      <c r="H38" s="162"/>
      <c r="I38" s="162"/>
      <c r="J38" s="162"/>
      <c r="K38" s="162"/>
    </row>
    <row r="39" spans="1:11" ht="22.8" x14ac:dyDescent="0.4">
      <c r="A39" s="162" t="s">
        <v>531</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v>0</v>
      </c>
      <c r="C46" s="89">
        <v>0</v>
      </c>
      <c r="D46" s="89">
        <v>0</v>
      </c>
      <c r="E46" s="89">
        <v>0</v>
      </c>
      <c r="F46" s="94">
        <v>0</v>
      </c>
      <c r="G46" s="94">
        <v>0</v>
      </c>
      <c r="H46" s="29"/>
      <c r="I46" s="67"/>
      <c r="J46" s="67"/>
      <c r="K46" s="67"/>
    </row>
    <row r="47" spans="1:11" x14ac:dyDescent="0.3">
      <c r="A47" s="55" t="s">
        <v>246</v>
      </c>
      <c r="B47" s="89">
        <v>7810</v>
      </c>
      <c r="C47" s="89">
        <v>10561</v>
      </c>
      <c r="D47" s="89">
        <v>14288</v>
      </c>
      <c r="E47" s="89">
        <v>18329</v>
      </c>
      <c r="F47" s="89">
        <v>21408</v>
      </c>
      <c r="G47" s="89">
        <v>25576</v>
      </c>
      <c r="H47" s="29"/>
      <c r="I47" s="67">
        <f>G47/G$17</f>
        <v>1</v>
      </c>
      <c r="J47" s="67">
        <f>(G47-F47)/F47</f>
        <v>0.19469357249626307</v>
      </c>
      <c r="K47" s="67">
        <f>((G47/B47)^(1/5)-1)</f>
        <v>0.26775787768123815</v>
      </c>
    </row>
    <row r="48" spans="1:11" x14ac:dyDescent="0.3">
      <c r="A48" s="48" t="s">
        <v>210</v>
      </c>
      <c r="B48" s="90">
        <v>7810</v>
      </c>
      <c r="C48" s="90">
        <v>10561</v>
      </c>
      <c r="D48" s="90">
        <v>14288</v>
      </c>
      <c r="E48" s="90">
        <v>18329</v>
      </c>
      <c r="F48" s="90">
        <v>21408</v>
      </c>
      <c r="G48" s="90">
        <v>25576</v>
      </c>
      <c r="H48" s="29"/>
      <c r="I48" s="30"/>
      <c r="J48" s="68">
        <f>(G48-F48)/F48</f>
        <v>0.19469357249626307</v>
      </c>
      <c r="K48" s="68">
        <f>((G48/B48)^(1/5)-1)</f>
        <v>0.26775787768123815</v>
      </c>
    </row>
    <row r="50" spans="1:1" x14ac:dyDescent="0.3">
      <c r="A50" t="s">
        <v>326</v>
      </c>
    </row>
  </sheetData>
  <sheetProtection algorithmName="SHA-512" hashValue="O4Plee+g9KGgfEbNwVZ8UsbYSxh3XrCg/CNBHzCf8JsF6acMHaC5QpmmtVPxJOAwvnytwB/imRbxoDoaZmYxPA==" saltValue="GcJ3Ehzjb+EkK0StvRkZ1g=="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1BCB1-198E-4D9F-A1CF-98E6069B904B}">
  <sheetPr>
    <pageSetUpPr fitToPage="1"/>
  </sheetPr>
  <dimension ref="A1:L32"/>
  <sheetViews>
    <sheetView workbookViewId="0">
      <selection activeCell="A2" sqref="A2"/>
    </sheetView>
  </sheetViews>
  <sheetFormatPr defaultRowHeight="14.4" x14ac:dyDescent="0.3"/>
  <cols>
    <col min="1" max="1" width="25.109375" customWidth="1"/>
    <col min="2" max="2" width="9.109375" style="122" bestFit="1" customWidth="1"/>
    <col min="3" max="3" width="11.21875" bestFit="1" customWidth="1"/>
    <col min="4" max="4" width="8.6640625" style="122" customWidth="1"/>
    <col min="5" max="5" width="9.33203125" bestFit="1" customWidth="1"/>
    <col min="6" max="6" width="9.6640625" bestFit="1" customWidth="1"/>
    <col min="7" max="7" width="8.777343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540</v>
      </c>
      <c r="B1" s="162"/>
      <c r="C1" s="162"/>
      <c r="D1" s="162"/>
      <c r="E1" s="162"/>
      <c r="F1" s="162"/>
      <c r="G1" s="162"/>
      <c r="H1" s="162"/>
      <c r="I1" s="162"/>
      <c r="J1" s="162"/>
      <c r="K1" s="162"/>
      <c r="L1" s="162"/>
    </row>
    <row r="2" spans="1:12" ht="22.95" customHeight="1" x14ac:dyDescent="0.4">
      <c r="A2" s="162" t="s">
        <v>538</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69" t="s">
        <v>244</v>
      </c>
      <c r="D6" s="75" t="s">
        <v>181</v>
      </c>
      <c r="E6" s="69" t="s">
        <v>201</v>
      </c>
      <c r="F6" s="69" t="s">
        <v>342</v>
      </c>
      <c r="G6" s="69" t="s">
        <v>343</v>
      </c>
      <c r="H6" s="69" t="s">
        <v>183</v>
      </c>
      <c r="I6" s="69" t="s">
        <v>184</v>
      </c>
      <c r="J6" s="69" t="s">
        <v>344</v>
      </c>
      <c r="K6" s="69" t="s">
        <v>345</v>
      </c>
      <c r="L6" s="69" t="s">
        <v>346</v>
      </c>
    </row>
    <row r="7" spans="1:12" x14ac:dyDescent="0.3">
      <c r="A7" s="210" t="s">
        <v>307</v>
      </c>
      <c r="B7" s="206" t="s">
        <v>370</v>
      </c>
      <c r="C7" s="206" t="s">
        <v>246</v>
      </c>
      <c r="D7" s="117" t="s">
        <v>186</v>
      </c>
      <c r="E7" s="102">
        <v>7680</v>
      </c>
      <c r="F7" s="102">
        <v>5757.416666666667</v>
      </c>
      <c r="G7" s="102">
        <v>69092</v>
      </c>
      <c r="H7" s="101">
        <v>33070600</v>
      </c>
      <c r="I7" s="101">
        <v>4306.067708333333</v>
      </c>
      <c r="J7" s="101">
        <v>5743.9997684146529</v>
      </c>
      <c r="K7" s="102">
        <v>8.9963541666666664</v>
      </c>
      <c r="L7" s="118">
        <v>478.64586348636601</v>
      </c>
    </row>
    <row r="8" spans="1:12" s="122" customFormat="1" x14ac:dyDescent="0.3">
      <c r="A8" s="211"/>
      <c r="B8" s="187"/>
      <c r="C8" s="194"/>
      <c r="D8" s="117" t="s">
        <v>187</v>
      </c>
      <c r="E8" s="102">
        <v>10388</v>
      </c>
      <c r="F8" s="102">
        <v>8168.25</v>
      </c>
      <c r="G8" s="102">
        <v>98025</v>
      </c>
      <c r="H8" s="101">
        <v>51100250</v>
      </c>
      <c r="I8" s="101">
        <v>4919.1615325375433</v>
      </c>
      <c r="J8" s="101">
        <v>6255.9605790714049</v>
      </c>
      <c r="K8" s="102">
        <v>9.4363688871775118</v>
      </c>
      <c r="L8" s="118">
        <v>521.29813823004338</v>
      </c>
    </row>
    <row r="9" spans="1:12" x14ac:dyDescent="0.3">
      <c r="A9" s="211"/>
      <c r="B9" s="187"/>
      <c r="C9" s="194"/>
      <c r="D9" s="117" t="s">
        <v>188</v>
      </c>
      <c r="E9" s="102">
        <v>14142</v>
      </c>
      <c r="F9" s="102">
        <v>11197.416666666666</v>
      </c>
      <c r="G9" s="102">
        <v>134421</v>
      </c>
      <c r="H9" s="101">
        <v>70096100</v>
      </c>
      <c r="I9" s="101">
        <v>4956.5902984019231</v>
      </c>
      <c r="J9" s="101">
        <v>6260.0242615484221</v>
      </c>
      <c r="K9" s="102">
        <v>9.5050912176495537</v>
      </c>
      <c r="L9" s="118">
        <v>521.46688389462952</v>
      </c>
    </row>
    <row r="10" spans="1:12" x14ac:dyDescent="0.3">
      <c r="A10" s="211"/>
      <c r="B10" s="187"/>
      <c r="C10" s="194"/>
      <c r="D10" s="117" t="s">
        <v>189</v>
      </c>
      <c r="E10" s="102">
        <v>18162</v>
      </c>
      <c r="F10" s="102">
        <v>14760</v>
      </c>
      <c r="G10" s="102">
        <v>177121</v>
      </c>
      <c r="H10" s="101">
        <v>91306306</v>
      </c>
      <c r="I10" s="101">
        <v>5027.3266160114526</v>
      </c>
      <c r="J10" s="101">
        <v>6186.0640921409213</v>
      </c>
      <c r="K10" s="102">
        <v>9.7522849906397973</v>
      </c>
      <c r="L10" s="118">
        <v>515.50243054183295</v>
      </c>
    </row>
    <row r="11" spans="1:12" x14ac:dyDescent="0.3">
      <c r="A11" s="211"/>
      <c r="B11" s="187"/>
      <c r="C11" s="194"/>
      <c r="D11" s="117" t="s">
        <v>682</v>
      </c>
      <c r="E11" s="102">
        <v>21232</v>
      </c>
      <c r="F11" s="102">
        <v>17870.25</v>
      </c>
      <c r="G11" s="102">
        <v>214445</v>
      </c>
      <c r="H11" s="101">
        <v>112447971</v>
      </c>
      <c r="I11" s="101">
        <v>5296.1553786737004</v>
      </c>
      <c r="J11" s="101">
        <v>6292.4677047047462</v>
      </c>
      <c r="K11" s="102">
        <v>10.100084777694047</v>
      </c>
      <c r="L11" s="118">
        <v>524.36741821912381</v>
      </c>
    </row>
    <row r="12" spans="1:12" x14ac:dyDescent="0.3">
      <c r="A12" s="211"/>
      <c r="B12" s="187"/>
      <c r="C12" s="194"/>
      <c r="D12" s="117" t="s">
        <v>709</v>
      </c>
      <c r="E12" s="102">
        <v>25381</v>
      </c>
      <c r="F12" s="102">
        <v>20921.166666666668</v>
      </c>
      <c r="G12" s="102">
        <v>251054</v>
      </c>
      <c r="H12" s="101">
        <v>130588225</v>
      </c>
      <c r="I12" s="101">
        <v>5145.1174106615181</v>
      </c>
      <c r="J12" s="101">
        <v>6241.9188700438954</v>
      </c>
      <c r="K12" s="102">
        <v>9.8914148378708475</v>
      </c>
      <c r="L12" s="118">
        <v>520.15990583699124</v>
      </c>
    </row>
    <row r="13" spans="1:12" x14ac:dyDescent="0.3">
      <c r="A13" s="210" t="s">
        <v>308</v>
      </c>
      <c r="B13" s="206" t="s">
        <v>539</v>
      </c>
      <c r="C13" s="206" t="s">
        <v>246</v>
      </c>
      <c r="D13" s="117" t="s">
        <v>186</v>
      </c>
      <c r="E13" s="102">
        <v>5191</v>
      </c>
      <c r="F13" s="102">
        <v>3431.1666666666665</v>
      </c>
      <c r="G13" s="102">
        <v>1535738</v>
      </c>
      <c r="H13" s="101">
        <v>15357380</v>
      </c>
      <c r="I13" s="101">
        <v>2958.4627239452898</v>
      </c>
      <c r="J13" s="101">
        <v>4475.8478651576233</v>
      </c>
      <c r="K13" s="102">
        <v>295.84627239452897</v>
      </c>
      <c r="L13" s="118">
        <v>10</v>
      </c>
    </row>
    <row r="14" spans="1:12" x14ac:dyDescent="0.3">
      <c r="A14" s="211"/>
      <c r="B14" s="187"/>
      <c r="C14" s="194"/>
      <c r="D14" s="117" t="s">
        <v>187</v>
      </c>
      <c r="E14" s="102">
        <v>7310</v>
      </c>
      <c r="F14" s="102">
        <v>4841.666666666667</v>
      </c>
      <c r="G14" s="102">
        <v>2410245</v>
      </c>
      <c r="H14" s="101">
        <v>24102450</v>
      </c>
      <c r="I14" s="101">
        <v>3297.1887824897399</v>
      </c>
      <c r="J14" s="101">
        <v>4978.1308089500853</v>
      </c>
      <c r="K14" s="102">
        <v>329.71887824897402</v>
      </c>
      <c r="L14" s="118">
        <v>10</v>
      </c>
    </row>
    <row r="15" spans="1:12" x14ac:dyDescent="0.3">
      <c r="A15" s="211"/>
      <c r="B15" s="187"/>
      <c r="C15" s="194"/>
      <c r="D15" s="117" t="s">
        <v>188</v>
      </c>
      <c r="E15" s="102">
        <v>9750</v>
      </c>
      <c r="F15" s="102">
        <v>6525.75</v>
      </c>
      <c r="G15" s="102">
        <v>3680810</v>
      </c>
      <c r="H15" s="101">
        <v>36808100</v>
      </c>
      <c r="I15" s="101">
        <v>3775.1897435897436</v>
      </c>
      <c r="J15" s="101">
        <v>5640.4397961920085</v>
      </c>
      <c r="K15" s="102">
        <v>377.51897435897433</v>
      </c>
      <c r="L15" s="118">
        <v>10</v>
      </c>
    </row>
    <row r="16" spans="1:12" x14ac:dyDescent="0.3">
      <c r="A16" s="211"/>
      <c r="B16" s="187"/>
      <c r="C16" s="194"/>
      <c r="D16" s="117" t="s">
        <v>189</v>
      </c>
      <c r="E16" s="102">
        <v>12027</v>
      </c>
      <c r="F16" s="102">
        <v>7648.166666666667</v>
      </c>
      <c r="G16" s="102">
        <v>4858243</v>
      </c>
      <c r="H16" s="101">
        <v>48582430</v>
      </c>
      <c r="I16" s="101">
        <v>4039.4470774091628</v>
      </c>
      <c r="J16" s="101">
        <v>6352.1667502015734</v>
      </c>
      <c r="K16" s="102">
        <v>403.94470774091627</v>
      </c>
      <c r="L16" s="118">
        <v>10</v>
      </c>
    </row>
    <row r="17" spans="1:12" x14ac:dyDescent="0.3">
      <c r="A17" s="211"/>
      <c r="B17" s="187"/>
      <c r="C17" s="194"/>
      <c r="D17" s="117" t="s">
        <v>682</v>
      </c>
      <c r="E17" s="102">
        <v>13301</v>
      </c>
      <c r="F17" s="102">
        <v>8233</v>
      </c>
      <c r="G17" s="102">
        <v>6126531</v>
      </c>
      <c r="H17" s="101">
        <v>61265310</v>
      </c>
      <c r="I17" s="101">
        <v>4606.0679648146752</v>
      </c>
      <c r="J17" s="101">
        <v>7441.4320417830677</v>
      </c>
      <c r="K17" s="102">
        <v>460.60679648146754</v>
      </c>
      <c r="L17" s="118">
        <v>10</v>
      </c>
    </row>
    <row r="18" spans="1:12" x14ac:dyDescent="0.3">
      <c r="A18" s="211"/>
      <c r="B18" s="187"/>
      <c r="C18" s="194"/>
      <c r="D18" s="117" t="s">
        <v>709</v>
      </c>
      <c r="E18" s="102">
        <v>16164</v>
      </c>
      <c r="F18" s="102">
        <v>10543.75</v>
      </c>
      <c r="G18" s="102">
        <v>9013431</v>
      </c>
      <c r="H18" s="101">
        <v>90134310</v>
      </c>
      <c r="I18" s="101">
        <v>5576.2379361544172</v>
      </c>
      <c r="J18" s="101">
        <v>8548.6008298755187</v>
      </c>
      <c r="K18" s="102">
        <v>557.62379361544174</v>
      </c>
      <c r="L18" s="118">
        <v>10</v>
      </c>
    </row>
    <row r="19" spans="1:12" x14ac:dyDescent="0.3">
      <c r="A19" s="210" t="s">
        <v>309</v>
      </c>
      <c r="B19" s="206" t="s">
        <v>370</v>
      </c>
      <c r="C19" s="206" t="s">
        <v>246</v>
      </c>
      <c r="D19" s="117" t="s">
        <v>186</v>
      </c>
      <c r="E19" s="102">
        <v>99</v>
      </c>
      <c r="F19" s="102">
        <v>77.5</v>
      </c>
      <c r="G19" s="102">
        <v>931</v>
      </c>
      <c r="H19" s="101">
        <v>678453.05</v>
      </c>
      <c r="I19" s="101">
        <v>6853.0611111111111</v>
      </c>
      <c r="J19" s="101">
        <v>8754.2329032258076</v>
      </c>
      <c r="K19" s="102">
        <v>9.4040404040404049</v>
      </c>
      <c r="L19" s="118">
        <v>728.73582169709994</v>
      </c>
    </row>
    <row r="20" spans="1:12" x14ac:dyDescent="0.3">
      <c r="A20" s="211"/>
      <c r="B20" s="187"/>
      <c r="C20" s="194"/>
      <c r="D20" s="117" t="s">
        <v>187</v>
      </c>
      <c r="E20" s="102">
        <v>113</v>
      </c>
      <c r="F20" s="102">
        <v>89.333333333333329</v>
      </c>
      <c r="G20" s="102">
        <v>1074</v>
      </c>
      <c r="H20" s="101">
        <v>785114.07000000007</v>
      </c>
      <c r="I20" s="101">
        <v>6947.912123893806</v>
      </c>
      <c r="J20" s="101">
        <v>8788.5903358208961</v>
      </c>
      <c r="K20" s="102">
        <v>9.5044247787610612</v>
      </c>
      <c r="L20" s="118">
        <v>731.0186871508381</v>
      </c>
    </row>
    <row r="21" spans="1:12" x14ac:dyDescent="0.3">
      <c r="A21" s="211"/>
      <c r="B21" s="187"/>
      <c r="C21" s="194"/>
      <c r="D21" s="117" t="s">
        <v>188</v>
      </c>
      <c r="E21" s="102">
        <v>129</v>
      </c>
      <c r="F21" s="102">
        <v>97.833333333333329</v>
      </c>
      <c r="G21" s="102">
        <v>1174</v>
      </c>
      <c r="H21" s="101">
        <v>867364.13000000012</v>
      </c>
      <c r="I21" s="101">
        <v>6723.7529457364353</v>
      </c>
      <c r="J21" s="101">
        <v>8865.7321635434419</v>
      </c>
      <c r="K21" s="102">
        <v>9.1007751937984498</v>
      </c>
      <c r="L21" s="118">
        <v>738.81101362862023</v>
      </c>
    </row>
    <row r="22" spans="1:12" x14ac:dyDescent="0.3">
      <c r="A22" s="211"/>
      <c r="B22" s="187"/>
      <c r="C22" s="194"/>
      <c r="D22" s="117" t="s">
        <v>189</v>
      </c>
      <c r="E22" s="102">
        <v>127</v>
      </c>
      <c r="F22" s="102">
        <v>103.16666666666667</v>
      </c>
      <c r="G22" s="102">
        <v>1239</v>
      </c>
      <c r="H22" s="101">
        <v>912976.11999999988</v>
      </c>
      <c r="I22" s="101">
        <v>7188.7883464566921</v>
      </c>
      <c r="J22" s="101">
        <v>8849.5262035541182</v>
      </c>
      <c r="K22" s="102">
        <v>9.7559055118110241</v>
      </c>
      <c r="L22" s="118">
        <v>736.86531073446315</v>
      </c>
    </row>
    <row r="23" spans="1:12" x14ac:dyDescent="0.3">
      <c r="A23" s="211"/>
      <c r="B23" s="187"/>
      <c r="C23" s="194"/>
      <c r="D23" s="117" t="s">
        <v>682</v>
      </c>
      <c r="E23" s="102">
        <v>119</v>
      </c>
      <c r="F23" s="102">
        <v>97.25</v>
      </c>
      <c r="G23" s="102">
        <v>1168</v>
      </c>
      <c r="H23" s="101">
        <v>873765.67999999982</v>
      </c>
      <c r="I23" s="101">
        <v>7342.5687394957968</v>
      </c>
      <c r="J23" s="101">
        <v>8984.7370694087385</v>
      </c>
      <c r="K23" s="102">
        <v>9.8151260504201687</v>
      </c>
      <c r="L23" s="118">
        <v>748.08705479452044</v>
      </c>
    </row>
    <row r="24" spans="1:12" x14ac:dyDescent="0.3">
      <c r="A24" s="211"/>
      <c r="B24" s="187"/>
      <c r="C24" s="194"/>
      <c r="D24" s="117" t="s">
        <v>709</v>
      </c>
      <c r="E24" s="102">
        <v>114</v>
      </c>
      <c r="F24" s="102">
        <v>96.916666666666671</v>
      </c>
      <c r="G24" s="102">
        <v>1163</v>
      </c>
      <c r="H24" s="101">
        <v>848808.09999999986</v>
      </c>
      <c r="I24" s="101">
        <v>7445.6850877192974</v>
      </c>
      <c r="J24" s="101">
        <v>8758.1231298366274</v>
      </c>
      <c r="K24" s="102">
        <v>10.201754385964913</v>
      </c>
      <c r="L24" s="118">
        <v>729.84359415305232</v>
      </c>
    </row>
    <row r="25" spans="1:12" x14ac:dyDescent="0.3">
      <c r="A25" s="210" t="s">
        <v>310</v>
      </c>
      <c r="B25" s="206" t="s">
        <v>406</v>
      </c>
      <c r="C25" s="206" t="s">
        <v>246</v>
      </c>
      <c r="D25" s="117" t="s">
        <v>186</v>
      </c>
      <c r="E25" s="102">
        <v>7530</v>
      </c>
      <c r="F25" s="102">
        <v>4153.416666666667</v>
      </c>
      <c r="G25" s="102">
        <v>826474.07000000007</v>
      </c>
      <c r="H25" s="101">
        <v>7883304.6600000001</v>
      </c>
      <c r="I25" s="101">
        <v>1046.9196095617531</v>
      </c>
      <c r="J25" s="101">
        <v>1898.0288501434561</v>
      </c>
      <c r="K25" s="102">
        <v>109.75751261620186</v>
      </c>
      <c r="L25" s="118">
        <v>9.5384779101418147</v>
      </c>
    </row>
    <row r="26" spans="1:12" x14ac:dyDescent="0.3">
      <c r="A26" s="211"/>
      <c r="B26" s="187"/>
      <c r="C26" s="194"/>
      <c r="D26" s="117" t="s">
        <v>187</v>
      </c>
      <c r="E26" s="102">
        <v>10186</v>
      </c>
      <c r="F26" s="102">
        <v>6114.75</v>
      </c>
      <c r="G26" s="102">
        <v>1106415.28</v>
      </c>
      <c r="H26" s="101">
        <v>10916940.450000001</v>
      </c>
      <c r="I26" s="101">
        <v>1071.7593216179071</v>
      </c>
      <c r="J26" s="101">
        <v>1785.3453452716794</v>
      </c>
      <c r="K26" s="102">
        <v>108.62117416061261</v>
      </c>
      <c r="L26" s="118">
        <v>9.8669465681999622</v>
      </c>
    </row>
    <row r="27" spans="1:12" x14ac:dyDescent="0.3">
      <c r="A27" s="211"/>
      <c r="B27" s="187"/>
      <c r="C27" s="194"/>
      <c r="D27" s="117" t="s">
        <v>188</v>
      </c>
      <c r="E27" s="102">
        <v>13786</v>
      </c>
      <c r="F27" s="102">
        <v>8570.5</v>
      </c>
      <c r="G27" s="102">
        <v>1538226.9300000002</v>
      </c>
      <c r="H27" s="101">
        <v>15319762.809999999</v>
      </c>
      <c r="I27" s="101">
        <v>1111.2551001015522</v>
      </c>
      <c r="J27" s="101">
        <v>1787.4993069249167</v>
      </c>
      <c r="K27" s="102">
        <v>111.57891556651677</v>
      </c>
      <c r="L27" s="118">
        <v>9.9593645847820369</v>
      </c>
    </row>
    <row r="28" spans="1:12" x14ac:dyDescent="0.3">
      <c r="A28" s="211"/>
      <c r="B28" s="187"/>
      <c r="C28" s="194"/>
      <c r="D28" s="117" t="s">
        <v>189</v>
      </c>
      <c r="E28" s="102">
        <v>17646</v>
      </c>
      <c r="F28" s="102">
        <v>11000</v>
      </c>
      <c r="G28" s="102">
        <v>1843199.49</v>
      </c>
      <c r="H28" s="101">
        <v>18350995.52</v>
      </c>
      <c r="I28" s="101">
        <v>1039.952143261929</v>
      </c>
      <c r="J28" s="101">
        <v>1668.27232</v>
      </c>
      <c r="K28" s="102">
        <v>104.45423835430125</v>
      </c>
      <c r="L28" s="118">
        <v>9.9560550117122695</v>
      </c>
    </row>
    <row r="29" spans="1:12" x14ac:dyDescent="0.3">
      <c r="A29" s="211"/>
      <c r="B29" s="187"/>
      <c r="C29" s="194"/>
      <c r="D29" s="117" t="s">
        <v>682</v>
      </c>
      <c r="E29" s="102">
        <v>20608</v>
      </c>
      <c r="F29" s="102">
        <v>13610.75</v>
      </c>
      <c r="G29" s="102">
        <v>2159742.35</v>
      </c>
      <c r="H29" s="101">
        <v>21579583.25</v>
      </c>
      <c r="I29" s="101">
        <v>1047.1459263392858</v>
      </c>
      <c r="J29" s="101">
        <v>1585.4808331649615</v>
      </c>
      <c r="K29" s="102">
        <v>104.80116217003106</v>
      </c>
      <c r="L29" s="118">
        <v>9.9917396396843348</v>
      </c>
    </row>
    <row r="30" spans="1:12" x14ac:dyDescent="0.3">
      <c r="A30" s="211"/>
      <c r="B30" s="187"/>
      <c r="C30" s="194"/>
      <c r="D30" s="117" t="s">
        <v>709</v>
      </c>
      <c r="E30" s="102">
        <v>24713</v>
      </c>
      <c r="F30" s="102">
        <v>16254.583333333334</v>
      </c>
      <c r="G30" s="102">
        <v>2621428.6</v>
      </c>
      <c r="H30" s="101">
        <v>26202478.420000002</v>
      </c>
      <c r="I30" s="101">
        <v>1060.2710484360459</v>
      </c>
      <c r="J30" s="101">
        <v>1612.0055422316784</v>
      </c>
      <c r="K30" s="102">
        <v>106.0748836644681</v>
      </c>
      <c r="L30" s="118">
        <v>9.9954957460981397</v>
      </c>
    </row>
    <row r="32" spans="1:12" x14ac:dyDescent="0.3">
      <c r="A32" t="s">
        <v>348</v>
      </c>
    </row>
  </sheetData>
  <sheetProtection algorithmName="SHA-512" hashValue="pEVdp3nB7te6vJU7qsxEKaGFucoJRdEBIfJ4HQ8GyQbMzKx+60310NxnZ/wk73osZV4fOxbwh+JRD+NnnT5sKQ==" saltValue="eerrb38KNYCjIHIVT6Uamw==" spinCount="100000" sheet="1" objects="1" scenarios="1"/>
  <mergeCells count="16">
    <mergeCell ref="A1:L1"/>
    <mergeCell ref="A2:L2"/>
    <mergeCell ref="A3:L3"/>
    <mergeCell ref="A4:L4"/>
    <mergeCell ref="B25:B30"/>
    <mergeCell ref="A7:A12"/>
    <mergeCell ref="B7:B12"/>
    <mergeCell ref="C7:C12"/>
    <mergeCell ref="A13:A18"/>
    <mergeCell ref="B13:B18"/>
    <mergeCell ref="C13:C18"/>
    <mergeCell ref="C19:C24"/>
    <mergeCell ref="C25:C30"/>
    <mergeCell ref="A19:A24"/>
    <mergeCell ref="B19:B24"/>
    <mergeCell ref="A25:A30"/>
  </mergeCells>
  <printOptions horizontalCentered="1"/>
  <pageMargins left="0.25" right="0.25" top="0.75" bottom="0.75" header="0.3" footer="0.3"/>
  <pageSetup scale="94" orientation="landscape" r:id="rId1"/>
  <headerFooter>
    <oddFooter>Page &amp;P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267F3-37E4-404B-BC14-CD882A693EAD}">
  <sheetPr>
    <pageSetUpPr fitToPage="1"/>
  </sheetPr>
  <dimension ref="A1:L21"/>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style="13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2" ht="22.8" x14ac:dyDescent="0.4">
      <c r="A1" s="162" t="s">
        <v>1132</v>
      </c>
      <c r="B1" s="162"/>
      <c r="C1" s="162"/>
      <c r="D1" s="162"/>
      <c r="E1" s="162"/>
      <c r="F1" s="162"/>
      <c r="G1" s="162"/>
      <c r="H1" s="162"/>
      <c r="I1" s="162"/>
      <c r="J1" s="162"/>
      <c r="K1" s="162"/>
      <c r="L1"/>
    </row>
    <row r="2" spans="1:12" ht="22.8" x14ac:dyDescent="0.4">
      <c r="A2" s="162" t="s">
        <v>538</v>
      </c>
      <c r="B2" s="162"/>
      <c r="C2" s="162"/>
      <c r="D2" s="162"/>
      <c r="E2" s="162"/>
      <c r="F2" s="162"/>
      <c r="G2" s="162"/>
      <c r="H2" s="162"/>
      <c r="I2" s="162"/>
      <c r="J2" s="162"/>
      <c r="K2" s="162"/>
      <c r="L2"/>
    </row>
    <row r="3" spans="1:12" ht="22.8" x14ac:dyDescent="0.4">
      <c r="A3" s="162" t="s">
        <v>350</v>
      </c>
      <c r="B3" s="162"/>
      <c r="C3" s="162"/>
      <c r="D3" s="162"/>
      <c r="E3" s="162"/>
      <c r="F3" s="162"/>
      <c r="G3" s="162"/>
      <c r="H3" s="162"/>
      <c r="I3" s="162"/>
      <c r="J3" s="162"/>
      <c r="K3" s="162"/>
      <c r="L3"/>
    </row>
    <row r="4" spans="1:12" ht="22.8" x14ac:dyDescent="0.4">
      <c r="A4" s="162" t="s">
        <v>713</v>
      </c>
      <c r="B4" s="162"/>
      <c r="C4" s="162"/>
      <c r="D4" s="162"/>
      <c r="E4" s="162"/>
      <c r="F4" s="162"/>
      <c r="G4" s="162"/>
      <c r="H4" s="162"/>
      <c r="I4" s="162"/>
      <c r="J4" s="162"/>
      <c r="K4" s="162"/>
      <c r="L4"/>
    </row>
    <row r="5" spans="1:12" ht="22.8" x14ac:dyDescent="0.4">
      <c r="A5" s="129"/>
      <c r="B5" s="129"/>
      <c r="C5" s="129"/>
      <c r="D5" s="133"/>
      <c r="E5" s="129"/>
      <c r="F5" s="129"/>
      <c r="G5" s="129"/>
      <c r="H5" s="129"/>
      <c r="I5" s="129"/>
      <c r="J5" s="129"/>
      <c r="K5" s="129"/>
      <c r="L5"/>
    </row>
    <row r="6" spans="1:12" s="86" customFormat="1" ht="48.6" x14ac:dyDescent="0.3">
      <c r="A6" s="124" t="s">
        <v>286</v>
      </c>
      <c r="B6" s="125" t="s">
        <v>244</v>
      </c>
      <c r="C6" s="124" t="s">
        <v>351</v>
      </c>
      <c r="D6" s="134" t="s">
        <v>201</v>
      </c>
      <c r="E6" s="125" t="s">
        <v>1116</v>
      </c>
      <c r="F6" s="125" t="s">
        <v>1117</v>
      </c>
      <c r="G6" s="125" t="s">
        <v>719</v>
      </c>
      <c r="H6" s="125" t="s">
        <v>352</v>
      </c>
      <c r="I6" s="125" t="s">
        <v>1118</v>
      </c>
      <c r="J6" s="125" t="s">
        <v>184</v>
      </c>
      <c r="K6" s="125" t="s">
        <v>353</v>
      </c>
      <c r="L6" s="128"/>
    </row>
    <row r="7" spans="1:12" x14ac:dyDescent="0.3">
      <c r="A7" s="210" t="s">
        <v>307</v>
      </c>
      <c r="B7" s="210" t="s">
        <v>246</v>
      </c>
      <c r="C7" s="119" t="s">
        <v>541</v>
      </c>
      <c r="D7" s="136">
        <v>7157</v>
      </c>
      <c r="E7" s="136">
        <v>29369</v>
      </c>
      <c r="F7" s="136">
        <v>29369</v>
      </c>
      <c r="G7" s="137">
        <v>3671125</v>
      </c>
      <c r="H7" s="136">
        <v>4.1035350006986171</v>
      </c>
      <c r="I7" s="136">
        <v>4.1035350006986171</v>
      </c>
      <c r="J7" s="137">
        <v>512.94187508732705</v>
      </c>
      <c r="K7" s="137">
        <v>125</v>
      </c>
    </row>
    <row r="8" spans="1:12" x14ac:dyDescent="0.3">
      <c r="A8" s="211"/>
      <c r="B8" s="198"/>
      <c r="C8" s="119" t="s">
        <v>542</v>
      </c>
      <c r="D8" s="136">
        <v>21957</v>
      </c>
      <c r="E8" s="136">
        <v>221679</v>
      </c>
      <c r="F8" s="136">
        <v>221679</v>
      </c>
      <c r="G8" s="137">
        <f>126915750+1350</f>
        <v>126917100</v>
      </c>
      <c r="H8" s="136">
        <v>10.096051373138407</v>
      </c>
      <c r="I8" s="136">
        <v>10.096051373138407</v>
      </c>
      <c r="J8" s="137">
        <v>5780.1953818827706</v>
      </c>
      <c r="K8" s="137">
        <v>572.52040112053919</v>
      </c>
    </row>
    <row r="9" spans="1:12" x14ac:dyDescent="0.3">
      <c r="A9" s="211"/>
      <c r="B9" s="198"/>
      <c r="C9" s="138" t="s">
        <v>605</v>
      </c>
      <c r="D9" s="139">
        <v>25381</v>
      </c>
      <c r="E9" s="139">
        <v>251054</v>
      </c>
      <c r="F9" s="139">
        <v>251054</v>
      </c>
      <c r="G9" s="140">
        <v>130588225</v>
      </c>
      <c r="H9" s="139">
        <v>9.8914148378708475</v>
      </c>
      <c r="I9" s="139">
        <v>9.8914148378708475</v>
      </c>
      <c r="J9" s="140">
        <v>5145.1174106615181</v>
      </c>
      <c r="K9" s="140">
        <v>520.15990583699124</v>
      </c>
    </row>
    <row r="10" spans="1:12" x14ac:dyDescent="0.3">
      <c r="A10" s="211"/>
      <c r="B10" s="219" t="s">
        <v>605</v>
      </c>
      <c r="C10" s="184"/>
      <c r="D10" s="139">
        <v>25381</v>
      </c>
      <c r="E10" s="139">
        <v>251054</v>
      </c>
      <c r="F10" s="139">
        <v>251054</v>
      </c>
      <c r="G10" s="140">
        <v>130588225</v>
      </c>
      <c r="H10" s="139">
        <v>9.8914148378708475</v>
      </c>
      <c r="I10" s="139">
        <v>9.8914148378708475</v>
      </c>
      <c r="J10" s="140">
        <v>5145.1174106615181</v>
      </c>
      <c r="K10" s="140">
        <v>520.15990583699124</v>
      </c>
    </row>
    <row r="11" spans="1:12" x14ac:dyDescent="0.3">
      <c r="A11" s="210" t="s">
        <v>308</v>
      </c>
      <c r="B11" s="210" t="s">
        <v>246</v>
      </c>
      <c r="C11" s="119" t="s">
        <v>543</v>
      </c>
      <c r="D11" s="136">
        <v>16164</v>
      </c>
      <c r="E11" s="136">
        <v>354189</v>
      </c>
      <c r="F11" s="136">
        <v>9013431</v>
      </c>
      <c r="G11" s="137">
        <v>90134310</v>
      </c>
      <c r="H11" s="136">
        <v>21.912212323682258</v>
      </c>
      <c r="I11" s="136">
        <v>557.62379361544174</v>
      </c>
      <c r="J11" s="137">
        <v>5576.2379361544172</v>
      </c>
      <c r="K11" s="137">
        <v>10</v>
      </c>
    </row>
    <row r="12" spans="1:12" x14ac:dyDescent="0.3">
      <c r="A12" s="211"/>
      <c r="B12" s="198"/>
      <c r="C12" s="138" t="s">
        <v>605</v>
      </c>
      <c r="D12" s="139">
        <v>16164</v>
      </c>
      <c r="E12" s="139">
        <v>354189</v>
      </c>
      <c r="F12" s="139">
        <v>9013431</v>
      </c>
      <c r="G12" s="140">
        <v>90134310</v>
      </c>
      <c r="H12" s="139">
        <v>21.912212323682258</v>
      </c>
      <c r="I12" s="139">
        <v>557.62379361544174</v>
      </c>
      <c r="J12" s="140">
        <v>5576.2379361544172</v>
      </c>
      <c r="K12" s="140">
        <v>10</v>
      </c>
    </row>
    <row r="13" spans="1:12" x14ac:dyDescent="0.3">
      <c r="A13" s="211"/>
      <c r="B13" s="219" t="s">
        <v>605</v>
      </c>
      <c r="C13" s="184"/>
      <c r="D13" s="139">
        <v>16164</v>
      </c>
      <c r="E13" s="139">
        <v>354189</v>
      </c>
      <c r="F13" s="139">
        <v>9013431</v>
      </c>
      <c r="G13" s="140">
        <v>90134310</v>
      </c>
      <c r="H13" s="139">
        <v>21.912212323682258</v>
      </c>
      <c r="I13" s="139">
        <v>557.62379361544174</v>
      </c>
      <c r="J13" s="140">
        <v>5576.2379361544172</v>
      </c>
      <c r="K13" s="140">
        <v>10</v>
      </c>
    </row>
    <row r="14" spans="1:12" x14ac:dyDescent="0.3">
      <c r="A14" s="210" t="s">
        <v>309</v>
      </c>
      <c r="B14" s="210" t="s">
        <v>246</v>
      </c>
      <c r="C14" s="119" t="s">
        <v>544</v>
      </c>
      <c r="D14" s="136">
        <v>114</v>
      </c>
      <c r="E14" s="136">
        <v>1163</v>
      </c>
      <c r="F14" s="136">
        <v>1163</v>
      </c>
      <c r="G14" s="137">
        <v>848808.09999999974</v>
      </c>
      <c r="H14" s="136">
        <v>10.201754385964913</v>
      </c>
      <c r="I14" s="136">
        <v>10.201754385964913</v>
      </c>
      <c r="J14" s="137">
        <v>7445.6850877192956</v>
      </c>
      <c r="K14" s="137">
        <v>729.84359415305221</v>
      </c>
    </row>
    <row r="15" spans="1:12" x14ac:dyDescent="0.3">
      <c r="A15" s="211"/>
      <c r="B15" s="198"/>
      <c r="C15" s="138" t="s">
        <v>605</v>
      </c>
      <c r="D15" s="139">
        <v>114</v>
      </c>
      <c r="E15" s="139">
        <v>1163</v>
      </c>
      <c r="F15" s="139">
        <v>1163</v>
      </c>
      <c r="G15" s="140">
        <v>848808.09999999986</v>
      </c>
      <c r="H15" s="139">
        <v>10.201754385964913</v>
      </c>
      <c r="I15" s="139">
        <v>10.201754385964913</v>
      </c>
      <c r="J15" s="140">
        <v>7445.6850877192974</v>
      </c>
      <c r="K15" s="140">
        <v>729.84359415305232</v>
      </c>
    </row>
    <row r="16" spans="1:12" x14ac:dyDescent="0.3">
      <c r="A16" s="211"/>
      <c r="B16" s="219" t="s">
        <v>605</v>
      </c>
      <c r="C16" s="184"/>
      <c r="D16" s="139">
        <v>114</v>
      </c>
      <c r="E16" s="139">
        <v>1163</v>
      </c>
      <c r="F16" s="139">
        <v>1163</v>
      </c>
      <c r="G16" s="140">
        <v>848808.10000000009</v>
      </c>
      <c r="H16" s="139">
        <v>10.201754385964913</v>
      </c>
      <c r="I16" s="139">
        <v>10.201754385964913</v>
      </c>
      <c r="J16" s="140">
        <v>7445.6850877192992</v>
      </c>
      <c r="K16" s="140">
        <v>729.84359415305255</v>
      </c>
    </row>
    <row r="17" spans="1:11" x14ac:dyDescent="0.3">
      <c r="A17" s="210" t="s">
        <v>310</v>
      </c>
      <c r="B17" s="210" t="s">
        <v>246</v>
      </c>
      <c r="C17" s="119" t="s">
        <v>545</v>
      </c>
      <c r="D17" s="136">
        <v>24713</v>
      </c>
      <c r="E17" s="136">
        <v>641600</v>
      </c>
      <c r="F17" s="136">
        <v>2621428.6</v>
      </c>
      <c r="G17" s="137">
        <v>26202478.420000002</v>
      </c>
      <c r="H17" s="136">
        <v>25.962044268198923</v>
      </c>
      <c r="I17" s="136">
        <v>106.0748836644681</v>
      </c>
      <c r="J17" s="137">
        <v>1060.2710484360459</v>
      </c>
      <c r="K17" s="137">
        <v>9.9954957460981397</v>
      </c>
    </row>
    <row r="18" spans="1:11" x14ac:dyDescent="0.3">
      <c r="A18" s="211"/>
      <c r="B18" s="198"/>
      <c r="C18" s="138" t="s">
        <v>605</v>
      </c>
      <c r="D18" s="139">
        <v>24713</v>
      </c>
      <c r="E18" s="139">
        <v>641600</v>
      </c>
      <c r="F18" s="139">
        <v>2621428.6</v>
      </c>
      <c r="G18" s="140">
        <v>26202478.419999998</v>
      </c>
      <c r="H18" s="139">
        <v>25.962044268198923</v>
      </c>
      <c r="I18" s="139">
        <v>106.0748836644681</v>
      </c>
      <c r="J18" s="140">
        <v>1060.2710484360457</v>
      </c>
      <c r="K18" s="140">
        <v>9.995495746098138</v>
      </c>
    </row>
    <row r="19" spans="1:11" x14ac:dyDescent="0.3">
      <c r="A19" s="211"/>
      <c r="B19" s="219" t="s">
        <v>605</v>
      </c>
      <c r="C19" s="184"/>
      <c r="D19" s="139">
        <v>24713</v>
      </c>
      <c r="E19" s="139">
        <v>641600</v>
      </c>
      <c r="F19" s="139">
        <v>2621428.6</v>
      </c>
      <c r="G19" s="140">
        <v>26202478.420000002</v>
      </c>
      <c r="H19" s="139">
        <v>25.962044268198923</v>
      </c>
      <c r="I19" s="139">
        <v>106.0748836644681</v>
      </c>
      <c r="J19" s="140">
        <v>1060.2710484360459</v>
      </c>
      <c r="K19" s="140">
        <v>9.9954957460981397</v>
      </c>
    </row>
    <row r="21" spans="1:11" x14ac:dyDescent="0.3">
      <c r="A21" t="s">
        <v>358</v>
      </c>
    </row>
  </sheetData>
  <sheetProtection algorithmName="SHA-512" hashValue="dySMN+0H3BNxvRMAxgRhS1dFxcRciVFyeV+jUqm2sAD9DFujq8ozQ+VGl8a7oY7osGEaMha44c+gY0uLxfZ7wA==" saltValue="Wn49uLBEoxyKFL1et+SfEQ==" spinCount="100000" sheet="1" objects="1" scenarios="1"/>
  <mergeCells count="16">
    <mergeCell ref="A1:K1"/>
    <mergeCell ref="A2:K2"/>
    <mergeCell ref="A3:K3"/>
    <mergeCell ref="A4:K4"/>
    <mergeCell ref="A17:A19"/>
    <mergeCell ref="B17:B18"/>
    <mergeCell ref="A7:A10"/>
    <mergeCell ref="B7:B9"/>
    <mergeCell ref="B10:C10"/>
    <mergeCell ref="A11:A13"/>
    <mergeCell ref="B11:B12"/>
    <mergeCell ref="B13:C13"/>
    <mergeCell ref="B19:C19"/>
    <mergeCell ref="A14:A16"/>
    <mergeCell ref="B14:B15"/>
    <mergeCell ref="B16:C16"/>
  </mergeCells>
  <printOptions horizontalCentered="1"/>
  <pageMargins left="0.25" right="0.25" top="0.75" bottom="0.75" header="0.3" footer="0.3"/>
  <pageSetup scale="85" orientation="landscape" r:id="rId1"/>
  <headerFooter>
    <oddFooter>Page &amp;P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4F7F-6208-42D1-BF78-CFCBBF145AC6}">
  <sheetPr>
    <pageSetUpPr fitToPage="1"/>
  </sheetPr>
  <dimension ref="A1:L30"/>
  <sheetViews>
    <sheetView workbookViewId="0">
      <selection activeCell="A2" sqref="A2"/>
    </sheetView>
  </sheetViews>
  <sheetFormatPr defaultRowHeight="14.4" x14ac:dyDescent="0.3"/>
  <cols>
    <col min="1" max="1" width="16.33203125" bestFit="1" customWidth="1"/>
    <col min="8" max="8" width="1.88671875" customWidth="1"/>
    <col min="9" max="9" width="8.88671875" customWidth="1"/>
    <col min="10" max="10" width="10.109375" customWidth="1"/>
    <col min="11" max="11" width="8.88671875" customWidth="1"/>
  </cols>
  <sheetData>
    <row r="1" spans="1:12" ht="22.95" customHeight="1" x14ac:dyDescent="0.4">
      <c r="A1" s="162" t="s">
        <v>546</v>
      </c>
      <c r="B1" s="162"/>
      <c r="C1" s="162"/>
      <c r="D1" s="162"/>
      <c r="E1" s="162"/>
      <c r="F1" s="162"/>
      <c r="G1" s="162"/>
      <c r="H1" s="162"/>
      <c r="I1" s="162"/>
      <c r="J1" s="162"/>
      <c r="K1" s="162"/>
      <c r="L1" s="39"/>
    </row>
    <row r="2" spans="1:12" ht="22.95" customHeight="1" x14ac:dyDescent="0.4">
      <c r="A2" s="162" t="s">
        <v>547</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325</v>
      </c>
      <c r="B8" s="47" t="s">
        <v>186</v>
      </c>
      <c r="C8" s="47" t="s">
        <v>187</v>
      </c>
      <c r="D8" s="47" t="s">
        <v>188</v>
      </c>
      <c r="E8" s="47" t="s">
        <v>189</v>
      </c>
      <c r="F8" s="47" t="s">
        <v>682</v>
      </c>
      <c r="G8" s="47" t="s">
        <v>709</v>
      </c>
      <c r="H8" s="201"/>
      <c r="I8" s="202"/>
      <c r="J8" s="202"/>
      <c r="K8" s="202"/>
    </row>
    <row r="9" spans="1:12" x14ac:dyDescent="0.3">
      <c r="A9" s="55" t="s">
        <v>206</v>
      </c>
      <c r="B9" s="89">
        <v>10459</v>
      </c>
      <c r="C9" s="89">
        <v>10634</v>
      </c>
      <c r="D9" s="89">
        <v>10038</v>
      </c>
      <c r="E9" s="89">
        <v>8512</v>
      </c>
      <c r="F9" s="89">
        <v>8179</v>
      </c>
      <c r="G9" s="89">
        <v>8595</v>
      </c>
      <c r="H9" s="201"/>
      <c r="I9" s="67">
        <f>G9/G$13</f>
        <v>0.29180105245289423</v>
      </c>
      <c r="J9" s="67">
        <f>(G9-F9)/F9</f>
        <v>5.086196356522802E-2</v>
      </c>
      <c r="K9" s="67">
        <f>((G9/B9)^(1/5)-1)</f>
        <v>-3.8495893072974852E-2</v>
      </c>
    </row>
    <row r="10" spans="1:12" x14ac:dyDescent="0.3">
      <c r="A10" s="55" t="s">
        <v>207</v>
      </c>
      <c r="B10" s="89">
        <v>11847</v>
      </c>
      <c r="C10" s="89">
        <v>11843</v>
      </c>
      <c r="D10" s="89">
        <v>11525</v>
      </c>
      <c r="E10" s="89">
        <v>11243</v>
      </c>
      <c r="F10" s="89">
        <v>9932</v>
      </c>
      <c r="G10" s="89">
        <v>10151</v>
      </c>
      <c r="H10" s="201"/>
      <c r="I10" s="67">
        <f>G10/G$13</f>
        <v>0.34462739772534373</v>
      </c>
      <c r="J10" s="67">
        <f>(G10-F10)/F10</f>
        <v>2.2049939589206605E-2</v>
      </c>
      <c r="K10" s="67">
        <f>((G10/B10)^(1/5)-1)</f>
        <v>-3.0427949254748343E-2</v>
      </c>
    </row>
    <row r="11" spans="1:12" x14ac:dyDescent="0.3">
      <c r="A11" s="55" t="s">
        <v>208</v>
      </c>
      <c r="B11" s="89">
        <v>8100</v>
      </c>
      <c r="C11" s="89">
        <v>7905</v>
      </c>
      <c r="D11" s="89">
        <v>7772</v>
      </c>
      <c r="E11" s="89">
        <v>7496</v>
      </c>
      <c r="F11" s="89">
        <v>6788</v>
      </c>
      <c r="G11" s="89">
        <v>6994</v>
      </c>
      <c r="H11" s="201"/>
      <c r="I11" s="67">
        <f>G11/G$13</f>
        <v>0.23744695297912069</v>
      </c>
      <c r="J11" s="67">
        <f>(G11-F11)/F11</f>
        <v>3.0347672362993516E-2</v>
      </c>
      <c r="K11" s="67">
        <f>((G11/B11)^(1/5)-1)</f>
        <v>-2.8935401024312801E-2</v>
      </c>
    </row>
    <row r="12" spans="1:12" x14ac:dyDescent="0.3">
      <c r="A12" s="55" t="s">
        <v>209</v>
      </c>
      <c r="B12" s="89">
        <v>3587</v>
      </c>
      <c r="C12" s="89">
        <v>3805</v>
      </c>
      <c r="D12" s="89">
        <v>3928</v>
      </c>
      <c r="E12" s="89">
        <v>4025</v>
      </c>
      <c r="F12" s="89">
        <v>4090</v>
      </c>
      <c r="G12" s="89">
        <v>4409</v>
      </c>
      <c r="H12" s="201"/>
      <c r="I12" s="67">
        <f>G12/G$13</f>
        <v>0.1496859616363945</v>
      </c>
      <c r="J12" s="67">
        <f>(G12-F12)/F12</f>
        <v>7.7995110024449879E-2</v>
      </c>
      <c r="K12" s="67">
        <f>((G12/B12)^(1/5)-1)</f>
        <v>4.2129631022550074E-2</v>
      </c>
    </row>
    <row r="13" spans="1:12" x14ac:dyDescent="0.3">
      <c r="A13" s="48" t="s">
        <v>210</v>
      </c>
      <c r="B13" s="90">
        <v>33349</v>
      </c>
      <c r="C13" s="90">
        <v>33490</v>
      </c>
      <c r="D13" s="90">
        <v>32575</v>
      </c>
      <c r="E13" s="90">
        <v>30655</v>
      </c>
      <c r="F13" s="90">
        <v>28324</v>
      </c>
      <c r="G13" s="90">
        <v>29455</v>
      </c>
      <c r="H13" s="201"/>
      <c r="I13" s="30"/>
      <c r="J13" s="68">
        <f>(G13-F13)/F13</f>
        <v>3.9930800734359555E-2</v>
      </c>
      <c r="K13" s="68">
        <f>((G13/B13)^(1/5)-1)</f>
        <v>-2.4527024357931526E-2</v>
      </c>
    </row>
    <row r="15" spans="1:12" x14ac:dyDescent="0.3">
      <c r="A15" t="s">
        <v>326</v>
      </c>
    </row>
    <row r="18" spans="1:11" ht="22.8" x14ac:dyDescent="0.4">
      <c r="A18" s="162" t="s">
        <v>548</v>
      </c>
      <c r="B18" s="162"/>
      <c r="C18" s="162"/>
      <c r="D18" s="162"/>
      <c r="E18" s="162"/>
      <c r="F18" s="162"/>
      <c r="G18" s="162"/>
      <c r="H18" s="162"/>
      <c r="I18" s="162"/>
      <c r="J18" s="162"/>
      <c r="K18" s="162"/>
    </row>
    <row r="19" spans="1:11" ht="22.8" x14ac:dyDescent="0.4">
      <c r="A19" s="162" t="s">
        <v>547</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4.4" customHeight="1" x14ac:dyDescent="0.3">
      <c r="A23" s="64"/>
      <c r="B23" s="189" t="s">
        <v>243</v>
      </c>
      <c r="C23" s="182"/>
      <c r="D23" s="182"/>
      <c r="E23" s="182"/>
      <c r="F23" s="182"/>
      <c r="G23" s="182"/>
      <c r="H23" s="201"/>
      <c r="I23" s="202" t="s">
        <v>1110</v>
      </c>
      <c r="J23" s="202" t="s">
        <v>1111</v>
      </c>
      <c r="K23" s="202" t="s">
        <v>1112</v>
      </c>
    </row>
    <row r="24" spans="1:11" x14ac:dyDescent="0.3">
      <c r="A24" s="65"/>
      <c r="B24" s="189" t="s">
        <v>181</v>
      </c>
      <c r="C24" s="182"/>
      <c r="D24" s="182"/>
      <c r="E24" s="182"/>
      <c r="F24" s="182"/>
      <c r="G24" s="182"/>
      <c r="H24" s="201"/>
      <c r="I24" s="202"/>
      <c r="J24" s="202"/>
      <c r="K24" s="202"/>
    </row>
    <row r="25" spans="1:11" x14ac:dyDescent="0.3">
      <c r="A25" s="41" t="s">
        <v>194</v>
      </c>
      <c r="B25" s="111" t="s">
        <v>186</v>
      </c>
      <c r="C25" s="111" t="s">
        <v>187</v>
      </c>
      <c r="D25" s="111" t="s">
        <v>188</v>
      </c>
      <c r="E25" s="111" t="s">
        <v>189</v>
      </c>
      <c r="F25" s="111" t="s">
        <v>682</v>
      </c>
      <c r="G25" s="111" t="s">
        <v>709</v>
      </c>
      <c r="H25" s="201"/>
      <c r="I25" s="202"/>
      <c r="J25" s="202"/>
      <c r="K25" s="202"/>
    </row>
    <row r="26" spans="1:11" x14ac:dyDescent="0.3">
      <c r="A26" s="55" t="s">
        <v>198</v>
      </c>
      <c r="B26" s="89">
        <v>12981</v>
      </c>
      <c r="C26" s="89">
        <v>12908</v>
      </c>
      <c r="D26" s="89">
        <v>12580</v>
      </c>
      <c r="E26" s="89">
        <v>11885</v>
      </c>
      <c r="F26" s="89">
        <v>10795</v>
      </c>
      <c r="G26" s="89">
        <v>11120</v>
      </c>
      <c r="H26" s="201"/>
      <c r="I26" s="67">
        <f>G26/G$13</f>
        <v>0.37752503819385502</v>
      </c>
      <c r="J26" s="67">
        <f>(G26-F26)/F26</f>
        <v>3.0106530801296896E-2</v>
      </c>
      <c r="K26" s="67">
        <f>((G26/B26)^(1/5)-1)</f>
        <v>-3.0474296196017714E-2</v>
      </c>
    </row>
    <row r="27" spans="1:11" x14ac:dyDescent="0.3">
      <c r="A27" s="55" t="s">
        <v>199</v>
      </c>
      <c r="B27" s="89">
        <v>20367</v>
      </c>
      <c r="C27" s="89">
        <v>20582</v>
      </c>
      <c r="D27" s="89">
        <v>19995</v>
      </c>
      <c r="E27" s="89">
        <v>18770</v>
      </c>
      <c r="F27" s="89">
        <v>17529</v>
      </c>
      <c r="G27" s="89">
        <v>18335</v>
      </c>
      <c r="H27" s="201"/>
      <c r="I27" s="67">
        <f>G27/G$13</f>
        <v>0.62247496180614492</v>
      </c>
      <c r="J27" s="67">
        <f>(G27-F27)/F27</f>
        <v>4.5980945861144387E-2</v>
      </c>
      <c r="K27" s="67">
        <f>((G27/B27)^(1/5)-1)</f>
        <v>-2.0801430873354398E-2</v>
      </c>
    </row>
    <row r="28" spans="1:11" x14ac:dyDescent="0.3">
      <c r="A28" s="48" t="s">
        <v>210</v>
      </c>
      <c r="B28" s="90">
        <v>33348</v>
      </c>
      <c r="C28" s="90">
        <v>33490</v>
      </c>
      <c r="D28" s="90">
        <v>32575</v>
      </c>
      <c r="E28" s="90">
        <v>30655</v>
      </c>
      <c r="F28" s="90">
        <v>28324</v>
      </c>
      <c r="G28" s="90">
        <v>29455</v>
      </c>
      <c r="H28" s="201"/>
      <c r="I28" s="30"/>
      <c r="J28" s="68">
        <f>(G28-F28)/F28</f>
        <v>3.9930800734359555E-2</v>
      </c>
      <c r="K28" s="68">
        <f>((G28/B28)^(1/5)-1)</f>
        <v>-2.4521174164364723E-2</v>
      </c>
    </row>
    <row r="30" spans="1:11" x14ac:dyDescent="0.3">
      <c r="A30" t="s">
        <v>328</v>
      </c>
    </row>
  </sheetData>
  <sheetProtection algorithmName="SHA-512" hashValue="PlAh4nqMFof75/95QChSy0VKhmFkl7svRvsQBzJs4P5yjP2o2D90ahjzEDRuB/lF6qbk9sAwenWVdcx0p/dotA==" saltValue="h9D3hKEKvgG/eTwvbtnoog=="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C7C3-0B59-41FA-8130-ECD1EC4D3323}">
  <sheetPr>
    <pageSetUpPr fitToPage="1"/>
  </sheetPr>
  <dimension ref="A1:L40"/>
  <sheetViews>
    <sheetView workbookViewId="0">
      <selection activeCell="A2" sqref="A2"/>
    </sheetView>
  </sheetViews>
  <sheetFormatPr defaultRowHeight="14.4" x14ac:dyDescent="0.3"/>
  <cols>
    <col min="1" max="1" width="40" customWidth="1"/>
    <col min="8" max="8" width="1.88671875" customWidth="1"/>
    <col min="10" max="10" width="9.88671875" customWidth="1"/>
  </cols>
  <sheetData>
    <row r="1" spans="1:12" ht="22.95" customHeight="1" x14ac:dyDescent="0.4">
      <c r="A1" s="162" t="s">
        <v>549</v>
      </c>
      <c r="B1" s="162"/>
      <c r="C1" s="162"/>
      <c r="D1" s="162"/>
      <c r="E1" s="162"/>
      <c r="F1" s="162"/>
      <c r="G1" s="162"/>
      <c r="H1" s="162"/>
      <c r="I1" s="162"/>
      <c r="J1" s="162"/>
      <c r="K1" s="162"/>
      <c r="L1" s="39"/>
    </row>
    <row r="2" spans="1:12" ht="22.95" customHeight="1" x14ac:dyDescent="0.4">
      <c r="A2" s="162" t="s">
        <v>547</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ht="14.4" customHeight="1"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228</v>
      </c>
      <c r="B8" s="111" t="s">
        <v>186</v>
      </c>
      <c r="C8" s="111" t="s">
        <v>187</v>
      </c>
      <c r="D8" s="111" t="s">
        <v>188</v>
      </c>
      <c r="E8" s="111" t="s">
        <v>189</v>
      </c>
      <c r="F8" s="111" t="s">
        <v>682</v>
      </c>
      <c r="G8" s="111" t="s">
        <v>709</v>
      </c>
      <c r="H8" s="201"/>
      <c r="I8" s="202"/>
      <c r="J8" s="202"/>
      <c r="K8" s="202"/>
    </row>
    <row r="9" spans="1:12" x14ac:dyDescent="0.3">
      <c r="A9" s="55" t="s">
        <v>229</v>
      </c>
      <c r="B9" s="89">
        <v>4424</v>
      </c>
      <c r="C9" s="89">
        <v>4423</v>
      </c>
      <c r="D9" s="89">
        <v>4219</v>
      </c>
      <c r="E9" s="89">
        <v>4026</v>
      </c>
      <c r="F9" s="89">
        <v>3772</v>
      </c>
      <c r="G9" s="89">
        <v>3897</v>
      </c>
      <c r="H9" s="201"/>
      <c r="I9" s="67">
        <f>G9/G$14</f>
        <v>0.13230351383466304</v>
      </c>
      <c r="J9" s="67">
        <f t="shared" ref="J9:J14" si="0">(G9-F9)/F9</f>
        <v>3.3138918345705197E-2</v>
      </c>
      <c r="K9" s="67">
        <f t="shared" ref="K9:K14" si="1">((G9/B9)^(1/5)-1)</f>
        <v>-2.5048397397469002E-2</v>
      </c>
    </row>
    <row r="10" spans="1:12" x14ac:dyDescent="0.3">
      <c r="A10" s="55" t="s">
        <v>230</v>
      </c>
      <c r="B10" s="89">
        <v>2197</v>
      </c>
      <c r="C10" s="89">
        <v>2274</v>
      </c>
      <c r="D10" s="89">
        <v>2234</v>
      </c>
      <c r="E10" s="89">
        <v>2165</v>
      </c>
      <c r="F10" s="89">
        <v>2301</v>
      </c>
      <c r="G10" s="89">
        <v>2377</v>
      </c>
      <c r="H10" s="201"/>
      <c r="I10" s="67">
        <f>G10/G$14</f>
        <v>8.0699371923272784E-2</v>
      </c>
      <c r="J10" s="67">
        <f t="shared" si="0"/>
        <v>3.302911777488049E-2</v>
      </c>
      <c r="K10" s="67">
        <f t="shared" si="1"/>
        <v>1.5873952535774061E-2</v>
      </c>
    </row>
    <row r="11" spans="1:12" x14ac:dyDescent="0.3">
      <c r="A11" s="55" t="s">
        <v>231</v>
      </c>
      <c r="B11" s="89">
        <v>5740</v>
      </c>
      <c r="C11" s="89">
        <v>5879</v>
      </c>
      <c r="D11" s="89">
        <v>5850</v>
      </c>
      <c r="E11" s="89">
        <v>5834</v>
      </c>
      <c r="F11" s="89">
        <v>5617</v>
      </c>
      <c r="G11" s="89">
        <v>5952</v>
      </c>
      <c r="H11" s="201"/>
      <c r="I11" s="67">
        <f>G11/G$14</f>
        <v>0.20207095569512817</v>
      </c>
      <c r="J11" s="67">
        <f t="shared" si="0"/>
        <v>5.9640377425672068E-2</v>
      </c>
      <c r="K11" s="67">
        <f t="shared" si="1"/>
        <v>7.279988646498925E-3</v>
      </c>
    </row>
    <row r="12" spans="1:12" x14ac:dyDescent="0.3">
      <c r="A12" s="55" t="s">
        <v>232</v>
      </c>
      <c r="B12" s="89">
        <v>18805</v>
      </c>
      <c r="C12" s="89">
        <v>18868</v>
      </c>
      <c r="D12" s="89">
        <v>18225</v>
      </c>
      <c r="E12" s="89">
        <v>16619</v>
      </c>
      <c r="F12" s="89">
        <v>14588</v>
      </c>
      <c r="G12" s="89">
        <v>15180</v>
      </c>
      <c r="H12" s="201"/>
      <c r="I12" s="67">
        <f>G12/G$14</f>
        <v>0.51536241724664744</v>
      </c>
      <c r="J12" s="67">
        <f t="shared" si="0"/>
        <v>4.0581299698382235E-2</v>
      </c>
      <c r="K12" s="67">
        <f t="shared" si="1"/>
        <v>-4.19246052879092E-2</v>
      </c>
    </row>
    <row r="13" spans="1:12" x14ac:dyDescent="0.3">
      <c r="A13" s="55" t="s">
        <v>233</v>
      </c>
      <c r="B13" s="89">
        <v>2209</v>
      </c>
      <c r="C13" s="89">
        <v>2069</v>
      </c>
      <c r="D13" s="89">
        <v>2086</v>
      </c>
      <c r="E13" s="89">
        <v>2023</v>
      </c>
      <c r="F13" s="89">
        <v>2082</v>
      </c>
      <c r="G13" s="89">
        <v>2082</v>
      </c>
      <c r="H13" s="201"/>
      <c r="I13" s="67">
        <f>G13/G$14</f>
        <v>7.0684094381259555E-2</v>
      </c>
      <c r="J13" s="67">
        <f t="shared" si="0"/>
        <v>0</v>
      </c>
      <c r="K13" s="67">
        <f t="shared" si="1"/>
        <v>-1.177234807599381E-2</v>
      </c>
    </row>
    <row r="14" spans="1:12" x14ac:dyDescent="0.3">
      <c r="A14" s="48" t="s">
        <v>210</v>
      </c>
      <c r="B14" s="90">
        <v>33348</v>
      </c>
      <c r="C14" s="90">
        <v>33489</v>
      </c>
      <c r="D14" s="90">
        <v>32573</v>
      </c>
      <c r="E14" s="90">
        <v>30654</v>
      </c>
      <c r="F14" s="90">
        <v>28323</v>
      </c>
      <c r="G14" s="90">
        <v>29455</v>
      </c>
      <c r="H14" s="201"/>
      <c r="I14" s="30"/>
      <c r="J14" s="68">
        <f t="shared" si="0"/>
        <v>3.996751756522967E-2</v>
      </c>
      <c r="K14" s="68">
        <f t="shared" si="1"/>
        <v>-2.4521174164364723E-2</v>
      </c>
    </row>
    <row r="16" spans="1:12" x14ac:dyDescent="0.3">
      <c r="A16" t="s">
        <v>331</v>
      </c>
    </row>
    <row r="19" spans="1:11" ht="22.8" x14ac:dyDescent="0.4">
      <c r="A19" s="162" t="s">
        <v>550</v>
      </c>
      <c r="B19" s="162"/>
      <c r="C19" s="162"/>
      <c r="D19" s="162"/>
      <c r="E19" s="162"/>
      <c r="F19" s="162"/>
      <c r="G19" s="162"/>
      <c r="H19" s="162"/>
      <c r="I19" s="162"/>
      <c r="J19" s="162"/>
      <c r="K19" s="162"/>
    </row>
    <row r="20" spans="1:11" ht="22.8" x14ac:dyDescent="0.4">
      <c r="A20" s="162" t="s">
        <v>547</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4.4" customHeight="1" x14ac:dyDescent="0.3">
      <c r="A24" s="64"/>
      <c r="B24" s="189" t="s">
        <v>243</v>
      </c>
      <c r="C24" s="182"/>
      <c r="D24" s="182"/>
      <c r="E24" s="182"/>
      <c r="F24" s="182"/>
      <c r="G24" s="182"/>
      <c r="H24" s="203"/>
      <c r="I24" s="202" t="s">
        <v>1110</v>
      </c>
      <c r="J24" s="202" t="s">
        <v>1111</v>
      </c>
      <c r="K24" s="202" t="s">
        <v>1112</v>
      </c>
    </row>
    <row r="25" spans="1:11" x14ac:dyDescent="0.3">
      <c r="A25" s="65"/>
      <c r="B25" s="189" t="s">
        <v>181</v>
      </c>
      <c r="C25" s="182"/>
      <c r="D25" s="182"/>
      <c r="E25" s="182"/>
      <c r="F25" s="182"/>
      <c r="G25" s="182"/>
      <c r="H25" s="204"/>
      <c r="I25" s="202"/>
      <c r="J25" s="202"/>
      <c r="K25" s="202"/>
    </row>
    <row r="26" spans="1:11" x14ac:dyDescent="0.3">
      <c r="A26" s="41" t="s">
        <v>333</v>
      </c>
      <c r="B26" s="111" t="s">
        <v>186</v>
      </c>
      <c r="C26" s="111" t="s">
        <v>187</v>
      </c>
      <c r="D26" s="111" t="s">
        <v>188</v>
      </c>
      <c r="E26" s="111" t="s">
        <v>189</v>
      </c>
      <c r="F26" s="111" t="s">
        <v>682</v>
      </c>
      <c r="G26" s="111" t="s">
        <v>709</v>
      </c>
      <c r="H26" s="204"/>
      <c r="I26" s="202"/>
      <c r="J26" s="202"/>
      <c r="K26" s="202"/>
    </row>
    <row r="27" spans="1:11" x14ac:dyDescent="0.3">
      <c r="A27" s="55" t="s">
        <v>214</v>
      </c>
      <c r="B27" s="89">
        <v>4632</v>
      </c>
      <c r="C27" s="89">
        <v>4916</v>
      </c>
      <c r="D27" s="89">
        <v>4901</v>
      </c>
      <c r="E27" s="89">
        <v>4696</v>
      </c>
      <c r="F27" s="89">
        <v>4907</v>
      </c>
      <c r="G27" s="89">
        <v>5147</v>
      </c>
      <c r="H27" s="204"/>
      <c r="I27" s="67">
        <f>G27/G$14</f>
        <v>0.17474113053810897</v>
      </c>
      <c r="J27" s="67">
        <f>(G27-F27)/F27</f>
        <v>4.8909720807010393E-2</v>
      </c>
      <c r="K27" s="67">
        <f>((G27/B27)^(1/5)-1)</f>
        <v>2.1308916476173723E-2</v>
      </c>
    </row>
    <row r="28" spans="1:11" x14ac:dyDescent="0.3">
      <c r="A28" s="55" t="s">
        <v>215</v>
      </c>
      <c r="B28" s="89">
        <v>1236</v>
      </c>
      <c r="C28" s="89">
        <v>1287</v>
      </c>
      <c r="D28" s="89">
        <v>1289</v>
      </c>
      <c r="E28" s="89">
        <v>1259</v>
      </c>
      <c r="F28" s="89">
        <v>1063</v>
      </c>
      <c r="G28" s="89">
        <v>1098</v>
      </c>
      <c r="H28" s="204"/>
      <c r="I28" s="67">
        <f t="shared" ref="I28:I37" si="2">G28/G$14</f>
        <v>3.7277202512306908E-2</v>
      </c>
      <c r="J28" s="67">
        <f t="shared" ref="J28:J38" si="3">(G28-F28)/F28</f>
        <v>3.2925682031984947E-2</v>
      </c>
      <c r="K28" s="67">
        <f t="shared" ref="K28:K38" si="4">((G28/B28)^(1/5)-1)</f>
        <v>-2.3399878740507085E-2</v>
      </c>
    </row>
    <row r="29" spans="1:11" x14ac:dyDescent="0.3">
      <c r="A29" s="55" t="s">
        <v>216</v>
      </c>
      <c r="B29" s="89">
        <v>181</v>
      </c>
      <c r="C29" s="89">
        <v>190</v>
      </c>
      <c r="D29" s="89">
        <v>207</v>
      </c>
      <c r="E29" s="89">
        <v>206</v>
      </c>
      <c r="F29" s="89">
        <v>208</v>
      </c>
      <c r="G29" s="89">
        <v>214</v>
      </c>
      <c r="H29" s="204"/>
      <c r="I29" s="67">
        <f t="shared" si="2"/>
        <v>7.2653199796299441E-3</v>
      </c>
      <c r="J29" s="67">
        <f t="shared" si="3"/>
        <v>2.8846153846153848E-2</v>
      </c>
      <c r="K29" s="67">
        <f t="shared" si="4"/>
        <v>3.4063097292676536E-2</v>
      </c>
    </row>
    <row r="30" spans="1:11" x14ac:dyDescent="0.3">
      <c r="A30" s="55" t="s">
        <v>217</v>
      </c>
      <c r="B30" s="89">
        <v>11200</v>
      </c>
      <c r="C30" s="89">
        <v>11066</v>
      </c>
      <c r="D30" s="89">
        <v>10764</v>
      </c>
      <c r="E30" s="89">
        <v>10386</v>
      </c>
      <c r="F30" s="89">
        <v>9545</v>
      </c>
      <c r="G30" s="89">
        <v>9613</v>
      </c>
      <c r="H30" s="204"/>
      <c r="I30" s="67">
        <f t="shared" si="2"/>
        <v>0.32636224749618059</v>
      </c>
      <c r="J30" s="67">
        <f t="shared" si="3"/>
        <v>7.1241487689889995E-3</v>
      </c>
      <c r="K30" s="67">
        <f t="shared" si="4"/>
        <v>-3.0097265131127093E-2</v>
      </c>
    </row>
    <row r="31" spans="1:11" x14ac:dyDescent="0.3">
      <c r="A31" s="55" t="s">
        <v>218</v>
      </c>
      <c r="B31" s="89">
        <v>3185</v>
      </c>
      <c r="C31" s="89">
        <v>3307</v>
      </c>
      <c r="D31" s="89">
        <v>3353</v>
      </c>
      <c r="E31" s="89">
        <v>3172</v>
      </c>
      <c r="F31" s="89">
        <v>3009</v>
      </c>
      <c r="G31" s="89">
        <v>3116</v>
      </c>
      <c r="H31" s="204"/>
      <c r="I31" s="67">
        <f t="shared" si="2"/>
        <v>0.10578849091835002</v>
      </c>
      <c r="J31" s="67">
        <f t="shared" si="3"/>
        <v>3.5559986706547024E-2</v>
      </c>
      <c r="K31" s="67">
        <f t="shared" si="4"/>
        <v>-4.3708521034123704E-3</v>
      </c>
    </row>
    <row r="32" spans="1:11" x14ac:dyDescent="0.3">
      <c r="A32" s="55" t="s">
        <v>219</v>
      </c>
      <c r="B32" s="89">
        <v>1411</v>
      </c>
      <c r="C32" s="89">
        <v>1437</v>
      </c>
      <c r="D32" s="89">
        <v>1432</v>
      </c>
      <c r="E32" s="89">
        <v>1425</v>
      </c>
      <c r="F32" s="89">
        <v>1296</v>
      </c>
      <c r="G32" s="89">
        <v>1391</v>
      </c>
      <c r="H32" s="204"/>
      <c r="I32" s="67">
        <f t="shared" si="2"/>
        <v>4.7224579867594638E-2</v>
      </c>
      <c r="J32" s="67">
        <f t="shared" si="3"/>
        <v>7.3302469135802475E-2</v>
      </c>
      <c r="K32" s="67">
        <f t="shared" si="4"/>
        <v>-2.8510799158245614E-3</v>
      </c>
    </row>
    <row r="33" spans="1:11" x14ac:dyDescent="0.3">
      <c r="A33" s="55" t="s">
        <v>220</v>
      </c>
      <c r="B33" s="89">
        <v>1048</v>
      </c>
      <c r="C33" s="89">
        <v>1055</v>
      </c>
      <c r="D33" s="89">
        <v>1022</v>
      </c>
      <c r="E33" s="89">
        <v>1040</v>
      </c>
      <c r="F33" s="89">
        <v>999</v>
      </c>
      <c r="G33" s="89">
        <v>1084</v>
      </c>
      <c r="H33" s="204"/>
      <c r="I33" s="67">
        <f>G33/G$14</f>
        <v>3.6801901205228311E-2</v>
      </c>
      <c r="J33" s="67">
        <f>(G33-F33)/F33</f>
        <v>8.5085085085085083E-2</v>
      </c>
      <c r="K33" s="67">
        <f t="shared" si="4"/>
        <v>6.7777289692090292E-3</v>
      </c>
    </row>
    <row r="34" spans="1:11" x14ac:dyDescent="0.3">
      <c r="A34" s="55" t="s">
        <v>221</v>
      </c>
      <c r="B34" s="89">
        <v>1089</v>
      </c>
      <c r="C34" s="89">
        <v>1110</v>
      </c>
      <c r="D34" s="89">
        <v>1059</v>
      </c>
      <c r="E34" s="89">
        <v>1034</v>
      </c>
      <c r="F34" s="89">
        <v>936</v>
      </c>
      <c r="G34" s="89">
        <v>997</v>
      </c>
      <c r="H34" s="204"/>
      <c r="I34" s="67">
        <f t="shared" si="2"/>
        <v>3.3848243082668476E-2</v>
      </c>
      <c r="J34" s="67">
        <f t="shared" si="3"/>
        <v>6.5170940170940175E-2</v>
      </c>
      <c r="K34" s="67">
        <f t="shared" si="4"/>
        <v>-1.7497971484688346E-2</v>
      </c>
    </row>
    <row r="35" spans="1:11" x14ac:dyDescent="0.3">
      <c r="A35" s="55" t="s">
        <v>222</v>
      </c>
      <c r="B35" s="89">
        <v>401</v>
      </c>
      <c r="C35" s="89">
        <v>476</v>
      </c>
      <c r="D35" s="89">
        <v>535</v>
      </c>
      <c r="E35" s="89">
        <v>541</v>
      </c>
      <c r="F35" s="89">
        <v>609</v>
      </c>
      <c r="G35" s="89">
        <v>710</v>
      </c>
      <c r="H35" s="204"/>
      <c r="I35" s="67">
        <f t="shared" si="2"/>
        <v>2.4104566287557291E-2</v>
      </c>
      <c r="J35" s="67">
        <f t="shared" si="3"/>
        <v>0.16584564860426929</v>
      </c>
      <c r="K35" s="67">
        <f t="shared" si="4"/>
        <v>0.12104435263226754</v>
      </c>
    </row>
    <row r="36" spans="1:11" x14ac:dyDescent="0.3">
      <c r="A36" s="55" t="s">
        <v>223</v>
      </c>
      <c r="B36" s="89">
        <v>474</v>
      </c>
      <c r="C36" s="89">
        <v>520</v>
      </c>
      <c r="D36" s="89">
        <v>488</v>
      </c>
      <c r="E36" s="89">
        <v>498</v>
      </c>
      <c r="F36" s="89">
        <v>449</v>
      </c>
      <c r="G36" s="89">
        <v>488</v>
      </c>
      <c r="H36" s="204"/>
      <c r="I36" s="67">
        <f t="shared" si="2"/>
        <v>1.6567645561025291E-2</v>
      </c>
      <c r="J36" s="67">
        <f t="shared" si="3"/>
        <v>8.6859688195991089E-2</v>
      </c>
      <c r="K36" s="67">
        <f t="shared" si="4"/>
        <v>5.8385953744144459E-3</v>
      </c>
    </row>
    <row r="37" spans="1:11" x14ac:dyDescent="0.3">
      <c r="A37" s="55" t="s">
        <v>224</v>
      </c>
      <c r="B37" s="89">
        <v>8492</v>
      </c>
      <c r="C37" s="89">
        <v>8126</v>
      </c>
      <c r="D37" s="89">
        <v>7525</v>
      </c>
      <c r="E37" s="89">
        <v>6398</v>
      </c>
      <c r="F37" s="89">
        <v>5303</v>
      </c>
      <c r="G37" s="89">
        <v>5597</v>
      </c>
      <c r="H37" s="204"/>
      <c r="I37" s="67">
        <f t="shared" si="2"/>
        <v>0.19001867255134952</v>
      </c>
      <c r="J37" s="67">
        <f t="shared" si="3"/>
        <v>5.5440316801810295E-2</v>
      </c>
      <c r="K37" s="67">
        <f t="shared" si="4"/>
        <v>-7.9997379695790349E-2</v>
      </c>
    </row>
    <row r="38" spans="1:11" x14ac:dyDescent="0.3">
      <c r="A38" s="48" t="s">
        <v>210</v>
      </c>
      <c r="B38" s="90">
        <v>33349</v>
      </c>
      <c r="C38" s="90">
        <v>33490</v>
      </c>
      <c r="D38" s="90">
        <v>32575</v>
      </c>
      <c r="E38" s="90">
        <v>30655</v>
      </c>
      <c r="F38" s="90">
        <v>28324</v>
      </c>
      <c r="G38" s="90">
        <v>29455</v>
      </c>
      <c r="H38" s="205"/>
      <c r="I38" s="30"/>
      <c r="J38" s="68">
        <f t="shared" si="3"/>
        <v>3.9930800734359555E-2</v>
      </c>
      <c r="K38" s="68">
        <f t="shared" si="4"/>
        <v>-2.4527024357931526E-2</v>
      </c>
    </row>
    <row r="40" spans="1:11" x14ac:dyDescent="0.3">
      <c r="A40" t="s">
        <v>334</v>
      </c>
    </row>
  </sheetData>
  <sheetProtection algorithmName="SHA-512" hashValue="PjqGEvPeOGOKQJi9p7hR9hE1ckS8ug8Y463xxPidQ6478kZJqfX+kELptg+rUAWfvh6z9h+mdkHNakIVxVp9wA==" saltValue="k8/xf3Tfn5MG94MEdF/pRA=="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2" fitToHeight="10" orientation="portrait" r:id="rId1"/>
  <headerFooter>
    <oddFooter>Page &amp;P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7556-A72A-4235-82B9-3FE795CA5004}">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551</v>
      </c>
      <c r="B1" s="162"/>
      <c r="C1" s="162"/>
      <c r="D1" s="162"/>
      <c r="E1" s="162"/>
      <c r="F1" s="162"/>
      <c r="G1" s="162"/>
      <c r="H1" s="162"/>
      <c r="I1" s="162"/>
      <c r="J1" s="162"/>
      <c r="K1" s="162"/>
      <c r="L1" s="39"/>
    </row>
    <row r="2" spans="1:12" ht="22.95" customHeight="1" x14ac:dyDescent="0.4">
      <c r="A2" s="162" t="s">
        <v>547</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1143</v>
      </c>
      <c r="C9" s="94">
        <v>1237</v>
      </c>
      <c r="D9" s="94">
        <v>1228</v>
      </c>
      <c r="E9" s="94">
        <v>1185</v>
      </c>
      <c r="F9" s="94">
        <v>1057</v>
      </c>
      <c r="G9" s="94">
        <v>1182</v>
      </c>
      <c r="H9" s="201"/>
      <c r="I9" s="67">
        <f>G9/G$17</f>
        <v>4.0129010354778477E-2</v>
      </c>
      <c r="J9" s="67">
        <f>(G9-F9)/F9</f>
        <v>0.11825922421948912</v>
      </c>
      <c r="K9" s="67">
        <f>((G9/B9)^(1/5)-1)</f>
        <v>6.732871386605499E-3</v>
      </c>
    </row>
    <row r="10" spans="1:12" x14ac:dyDescent="0.3">
      <c r="A10" s="112" t="s">
        <v>718</v>
      </c>
      <c r="B10" s="89">
        <v>8262</v>
      </c>
      <c r="C10" s="89">
        <v>8252</v>
      </c>
      <c r="D10" s="89">
        <v>7947</v>
      </c>
      <c r="E10" s="89">
        <v>7248</v>
      </c>
      <c r="F10" s="89">
        <v>6319</v>
      </c>
      <c r="G10" s="89">
        <v>6520</v>
      </c>
      <c r="H10" s="201"/>
      <c r="I10" s="67">
        <f t="shared" ref="I10:I16" si="0">G10/G$17</f>
        <v>0.22135460872517398</v>
      </c>
      <c r="J10" s="67">
        <f t="shared" ref="J10:J16" si="1">(G10-F10)/F10</f>
        <v>3.1808830511156828E-2</v>
      </c>
      <c r="K10" s="67">
        <f t="shared" ref="K10:K16" si="2">((G10/B10)^(1/5)-1)</f>
        <v>-4.6254545775051281E-2</v>
      </c>
    </row>
    <row r="11" spans="1:12" x14ac:dyDescent="0.3">
      <c r="A11" s="112" t="s">
        <v>717</v>
      </c>
      <c r="B11" s="94">
        <v>258</v>
      </c>
      <c r="C11" s="94">
        <v>271</v>
      </c>
      <c r="D11" s="94">
        <v>294</v>
      </c>
      <c r="E11" s="94">
        <v>257</v>
      </c>
      <c r="F11" s="94">
        <v>258</v>
      </c>
      <c r="G11" s="94">
        <v>260</v>
      </c>
      <c r="H11" s="201"/>
      <c r="I11" s="67">
        <f t="shared" si="0"/>
        <v>8.8270242743167544E-3</v>
      </c>
      <c r="J11" s="67">
        <f t="shared" si="1"/>
        <v>7.7519379844961239E-3</v>
      </c>
      <c r="K11" s="67">
        <f t="shared" si="2"/>
        <v>1.5456024328908136E-3</v>
      </c>
    </row>
    <row r="12" spans="1:12" x14ac:dyDescent="0.3">
      <c r="A12" s="112" t="s">
        <v>716</v>
      </c>
      <c r="B12" s="94">
        <v>159</v>
      </c>
      <c r="C12" s="94">
        <v>165</v>
      </c>
      <c r="D12" s="94">
        <v>156</v>
      </c>
      <c r="E12" s="94">
        <v>132</v>
      </c>
      <c r="F12" s="94">
        <v>123</v>
      </c>
      <c r="G12" s="94">
        <v>136</v>
      </c>
      <c r="H12" s="201"/>
      <c r="I12" s="67">
        <f t="shared" si="0"/>
        <v>4.617212697334918E-3</v>
      </c>
      <c r="J12" s="67">
        <f t="shared" si="1"/>
        <v>0.10569105691056911</v>
      </c>
      <c r="K12" s="67">
        <f t="shared" si="2"/>
        <v>-3.0766633026396928E-2</v>
      </c>
    </row>
    <row r="13" spans="1:12" x14ac:dyDescent="0.3">
      <c r="A13" s="112" t="s">
        <v>265</v>
      </c>
      <c r="B13" s="89">
        <v>20025</v>
      </c>
      <c r="C13" s="89">
        <v>19988</v>
      </c>
      <c r="D13" s="89">
        <v>19489</v>
      </c>
      <c r="E13" s="89">
        <v>18799</v>
      </c>
      <c r="F13" s="89">
        <v>17642</v>
      </c>
      <c r="G13" s="89">
        <v>18117</v>
      </c>
      <c r="H13" s="201"/>
      <c r="I13" s="67">
        <f t="shared" si="0"/>
        <v>0.61507384145306399</v>
      </c>
      <c r="J13" s="67">
        <f t="shared" si="1"/>
        <v>2.6924384990363905E-2</v>
      </c>
      <c r="K13" s="67">
        <f t="shared" si="2"/>
        <v>-1.9826962270337423E-2</v>
      </c>
    </row>
    <row r="14" spans="1:12" x14ac:dyDescent="0.3">
      <c r="A14" s="112" t="s">
        <v>715</v>
      </c>
      <c r="B14" s="94">
        <v>1272</v>
      </c>
      <c r="C14" s="94">
        <v>1316</v>
      </c>
      <c r="D14" s="94">
        <v>1280</v>
      </c>
      <c r="E14" s="94">
        <v>1167</v>
      </c>
      <c r="F14" s="94">
        <v>1077</v>
      </c>
      <c r="G14" s="94">
        <v>1128</v>
      </c>
      <c r="H14" s="201"/>
      <c r="I14" s="67">
        <f t="shared" si="0"/>
        <v>3.8295705313189612E-2</v>
      </c>
      <c r="J14" s="67">
        <f t="shared" si="1"/>
        <v>4.7353760445682451E-2</v>
      </c>
      <c r="K14" s="67">
        <f t="shared" si="2"/>
        <v>-2.3742467753284924E-2</v>
      </c>
    </row>
    <row r="15" spans="1:12" x14ac:dyDescent="0.3">
      <c r="A15" s="112" t="s">
        <v>266</v>
      </c>
      <c r="B15" s="94">
        <v>554</v>
      </c>
      <c r="C15" s="94">
        <v>575</v>
      </c>
      <c r="D15" s="94">
        <v>589</v>
      </c>
      <c r="E15" s="94">
        <v>512</v>
      </c>
      <c r="F15" s="94">
        <v>500</v>
      </c>
      <c r="G15" s="94">
        <v>651</v>
      </c>
      <c r="H15" s="201"/>
      <c r="I15" s="67">
        <f t="shared" si="0"/>
        <v>2.2101510779154641E-2</v>
      </c>
      <c r="J15" s="67">
        <f t="shared" si="1"/>
        <v>0.30199999999999999</v>
      </c>
      <c r="K15" s="67">
        <f t="shared" si="2"/>
        <v>3.27952806745202E-2</v>
      </c>
    </row>
    <row r="16" spans="1:12" x14ac:dyDescent="0.3">
      <c r="A16" s="112" t="s">
        <v>714</v>
      </c>
      <c r="B16" s="94">
        <v>1676</v>
      </c>
      <c r="C16" s="94">
        <v>1686</v>
      </c>
      <c r="D16" s="94">
        <v>1592</v>
      </c>
      <c r="E16" s="94">
        <v>1355</v>
      </c>
      <c r="F16" s="94">
        <v>1348</v>
      </c>
      <c r="G16" s="94">
        <v>1461</v>
      </c>
      <c r="H16" s="201"/>
      <c r="I16" s="67">
        <f t="shared" si="0"/>
        <v>4.9601086402987611E-2</v>
      </c>
      <c r="J16" s="67">
        <f t="shared" si="1"/>
        <v>8.3827893175074178E-2</v>
      </c>
      <c r="K16" s="67">
        <f t="shared" si="2"/>
        <v>-2.7084235834958004E-2</v>
      </c>
    </row>
    <row r="17" spans="1:12" x14ac:dyDescent="0.3">
      <c r="A17" s="113" t="s">
        <v>210</v>
      </c>
      <c r="B17" s="90">
        <v>33349</v>
      </c>
      <c r="C17" s="90">
        <v>33490</v>
      </c>
      <c r="D17" s="90">
        <v>32575</v>
      </c>
      <c r="E17" s="90">
        <v>30655</v>
      </c>
      <c r="F17" s="90">
        <v>28324</v>
      </c>
      <c r="G17" s="90">
        <v>29455</v>
      </c>
      <c r="H17" s="201"/>
      <c r="I17" s="30"/>
      <c r="J17" s="68">
        <f>(G17-F17)/F17</f>
        <v>3.9930800734359555E-2</v>
      </c>
      <c r="K17" s="68">
        <f>((G17/B17)^(1/5)-1)</f>
        <v>-2.4527024357931526E-2</v>
      </c>
    </row>
    <row r="19" spans="1:12" x14ac:dyDescent="0.3">
      <c r="A19" t="s">
        <v>336</v>
      </c>
    </row>
    <row r="22" spans="1:12" ht="22.95" customHeight="1" x14ac:dyDescent="0.4">
      <c r="A22" s="162" t="s">
        <v>552</v>
      </c>
      <c r="B22" s="162"/>
      <c r="C22" s="162"/>
      <c r="D22" s="162"/>
      <c r="E22" s="162"/>
      <c r="F22" s="162"/>
      <c r="G22" s="162"/>
      <c r="H22" s="162"/>
      <c r="I22" s="162"/>
      <c r="J22" s="162"/>
      <c r="K22" s="162"/>
      <c r="L22" s="39"/>
    </row>
    <row r="23" spans="1:12" ht="22.95" customHeight="1" x14ac:dyDescent="0.4">
      <c r="A23" s="162" t="s">
        <v>547</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7758</v>
      </c>
      <c r="C30" s="94">
        <v>7701</v>
      </c>
      <c r="D30" s="94">
        <v>7461</v>
      </c>
      <c r="E30" s="94">
        <v>6797</v>
      </c>
      <c r="F30" s="94">
        <v>5868</v>
      </c>
      <c r="G30" s="94">
        <v>6210</v>
      </c>
      <c r="H30" s="201"/>
      <c r="I30" s="67">
        <f>G30/G$17</f>
        <v>0.21083007978271939</v>
      </c>
      <c r="J30" s="67">
        <f>(G30-F30)/F30</f>
        <v>5.8282208588957052E-2</v>
      </c>
      <c r="K30" s="67">
        <f>((G30/B30)^(1/5)-1)</f>
        <v>-4.3536580176847917E-2</v>
      </c>
    </row>
    <row r="31" spans="1:12" x14ac:dyDescent="0.3">
      <c r="A31" s="112" t="s">
        <v>722</v>
      </c>
      <c r="B31" s="89">
        <v>23739</v>
      </c>
      <c r="C31" s="89">
        <v>23866</v>
      </c>
      <c r="D31" s="89">
        <v>23253</v>
      </c>
      <c r="E31" s="89">
        <v>22171</v>
      </c>
      <c r="F31" s="89">
        <v>20762</v>
      </c>
      <c r="G31" s="89">
        <v>21352</v>
      </c>
      <c r="H31" s="201"/>
      <c r="I31" s="67">
        <f>G31/G$17</f>
        <v>0.72490239348158203</v>
      </c>
      <c r="J31" s="67">
        <f>(G31-F31)/F31</f>
        <v>2.8417300838069551E-2</v>
      </c>
      <c r="K31" s="67">
        <f>((G31/B31)^(1/5)-1)</f>
        <v>-2.0971739961163194E-2</v>
      </c>
    </row>
    <row r="32" spans="1:12" x14ac:dyDescent="0.3">
      <c r="A32" s="112" t="s">
        <v>714</v>
      </c>
      <c r="B32" s="94">
        <v>1852</v>
      </c>
      <c r="C32" s="94">
        <v>1923</v>
      </c>
      <c r="D32" s="94">
        <v>1861</v>
      </c>
      <c r="E32" s="94">
        <v>1687</v>
      </c>
      <c r="F32" s="94">
        <v>1694</v>
      </c>
      <c r="G32" s="94">
        <v>1893</v>
      </c>
      <c r="H32" s="201"/>
      <c r="I32" s="67">
        <f>G32/G$17</f>
        <v>6.4267526735698521E-2</v>
      </c>
      <c r="J32" s="67">
        <f>(G32-F32)/F32</f>
        <v>0.11747343565525384</v>
      </c>
      <c r="K32" s="67">
        <f>((G32/B32)^(1/5)-1)</f>
        <v>4.3889505552821007E-3</v>
      </c>
    </row>
    <row r="33" spans="1:11" x14ac:dyDescent="0.3">
      <c r="A33" s="113" t="s">
        <v>210</v>
      </c>
      <c r="B33" s="90">
        <v>33349</v>
      </c>
      <c r="C33" s="90">
        <v>33490</v>
      </c>
      <c r="D33" s="90">
        <v>32575</v>
      </c>
      <c r="E33" s="90">
        <v>30655</v>
      </c>
      <c r="F33" s="90">
        <v>28324</v>
      </c>
      <c r="G33" s="90">
        <v>29455</v>
      </c>
      <c r="H33" s="201"/>
      <c r="I33" s="30"/>
      <c r="J33" s="68">
        <f>(G33-F33)/F33</f>
        <v>3.9930800734359555E-2</v>
      </c>
      <c r="K33" s="68">
        <f>((G33/B33)^(1/5)-1)</f>
        <v>-2.4527024357931526E-2</v>
      </c>
    </row>
    <row r="35" spans="1:11" x14ac:dyDescent="0.3">
      <c r="A35" t="s">
        <v>336</v>
      </c>
    </row>
    <row r="38" spans="1:11" ht="22.8" x14ac:dyDescent="0.4">
      <c r="A38" s="162" t="s">
        <v>553</v>
      </c>
      <c r="B38" s="162"/>
      <c r="C38" s="162"/>
      <c r="D38" s="162"/>
      <c r="E38" s="162"/>
      <c r="F38" s="162"/>
      <c r="G38" s="162"/>
      <c r="H38" s="162"/>
      <c r="I38" s="162"/>
      <c r="J38" s="162"/>
      <c r="K38" s="162"/>
    </row>
    <row r="39" spans="1:11" ht="22.8" x14ac:dyDescent="0.4">
      <c r="A39" s="162" t="s">
        <v>547</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c r="C46" s="89"/>
      <c r="D46" s="89"/>
      <c r="E46" s="89"/>
      <c r="F46" s="94">
        <v>322</v>
      </c>
      <c r="G46" s="94">
        <v>289</v>
      </c>
      <c r="H46" s="29"/>
      <c r="I46" s="67">
        <f>G46/G$17</f>
        <v>9.8115769818366994E-3</v>
      </c>
      <c r="J46" s="67">
        <f>(G46-F46)/F46</f>
        <v>-0.10248447204968944</v>
      </c>
      <c r="K46" s="67"/>
    </row>
    <row r="47" spans="1:11" x14ac:dyDescent="0.3">
      <c r="A47" s="55" t="s">
        <v>246</v>
      </c>
      <c r="B47" s="89">
        <v>33349</v>
      </c>
      <c r="C47" s="89">
        <v>33490</v>
      </c>
      <c r="D47" s="89">
        <v>32575</v>
      </c>
      <c r="E47" s="89">
        <v>30655</v>
      </c>
      <c r="F47" s="89">
        <v>28133</v>
      </c>
      <c r="G47" s="89">
        <v>29305</v>
      </c>
      <c r="H47" s="29"/>
      <c r="I47" s="67">
        <f>G47/G$17</f>
        <v>0.99490748599558654</v>
      </c>
      <c r="J47" s="67">
        <f>(G47-F47)/F47</f>
        <v>4.1659261365655995E-2</v>
      </c>
      <c r="K47" s="67">
        <f>((G47/B47)^(1/5)-1)</f>
        <v>-2.5522576331499125E-2</v>
      </c>
    </row>
    <row r="48" spans="1:11" x14ac:dyDescent="0.3">
      <c r="A48" s="48" t="s">
        <v>210</v>
      </c>
      <c r="B48" s="90">
        <v>33349</v>
      </c>
      <c r="C48" s="90">
        <v>33490</v>
      </c>
      <c r="D48" s="90">
        <v>32575</v>
      </c>
      <c r="E48" s="90">
        <v>30655</v>
      </c>
      <c r="F48" s="90">
        <v>28324</v>
      </c>
      <c r="G48" s="90">
        <v>29455</v>
      </c>
      <c r="H48" s="29"/>
      <c r="I48" s="30"/>
      <c r="J48" s="68">
        <f>(G48-F48)/F48</f>
        <v>3.9930800734359555E-2</v>
      </c>
      <c r="K48" s="68">
        <f>((G48/B48)^(1/5)-1)</f>
        <v>-2.4527024357931526E-2</v>
      </c>
    </row>
    <row r="50" spans="1:1" x14ac:dyDescent="0.3">
      <c r="A50" t="s">
        <v>326</v>
      </c>
    </row>
  </sheetData>
  <sheetProtection algorithmName="SHA-512" hashValue="Cb2/hUQdBbuxgsuCf4anMdjE8Lzge9Q9Kx0wKLJF6FDLN7WG+cdVmkd/5AARm4B1Adiql+hD1ilkqRwvC2wEHg==" saltValue="sY5BYbiaiX8QMpI5y96m+Q=="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03633-4BB8-4E43-85D6-3DD8FCDFD48A}">
  <sheetPr>
    <pageSetUpPr fitToPage="1"/>
  </sheetPr>
  <dimension ref="A1:L36"/>
  <sheetViews>
    <sheetView workbookViewId="0">
      <selection activeCell="A2" sqref="A2"/>
    </sheetView>
  </sheetViews>
  <sheetFormatPr defaultRowHeight="14.4" x14ac:dyDescent="0.3"/>
  <cols>
    <col min="1" max="1" width="25.109375" customWidth="1"/>
    <col min="2" max="2" width="9.109375" style="122" bestFit="1" customWidth="1"/>
    <col min="3" max="3" width="11.21875" bestFit="1" customWidth="1"/>
    <col min="4" max="4" width="8.6640625" style="122" customWidth="1"/>
    <col min="5" max="5" width="9.33203125" bestFit="1" customWidth="1"/>
    <col min="6" max="6" width="9.6640625" bestFit="1" customWidth="1"/>
    <col min="7" max="7" width="8.777343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557</v>
      </c>
      <c r="B1" s="162"/>
      <c r="C1" s="162"/>
      <c r="D1" s="162"/>
      <c r="E1" s="162"/>
      <c r="F1" s="162"/>
      <c r="G1" s="162"/>
      <c r="H1" s="162"/>
      <c r="I1" s="162"/>
      <c r="J1" s="162"/>
      <c r="K1" s="162"/>
      <c r="L1" s="162"/>
    </row>
    <row r="2" spans="1:12" ht="22.95" customHeight="1" x14ac:dyDescent="0.4">
      <c r="A2" s="162" t="s">
        <v>554</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69" t="s">
        <v>244</v>
      </c>
      <c r="D6" s="75" t="s">
        <v>181</v>
      </c>
      <c r="E6" s="69" t="s">
        <v>201</v>
      </c>
      <c r="F6" s="69" t="s">
        <v>342</v>
      </c>
      <c r="G6" s="69" t="s">
        <v>343</v>
      </c>
      <c r="H6" s="69" t="s">
        <v>183</v>
      </c>
      <c r="I6" s="69" t="s">
        <v>184</v>
      </c>
      <c r="J6" s="69" t="s">
        <v>344</v>
      </c>
      <c r="K6" s="69" t="s">
        <v>345</v>
      </c>
      <c r="L6" s="69" t="s">
        <v>346</v>
      </c>
    </row>
    <row r="7" spans="1:12" x14ac:dyDescent="0.3">
      <c r="A7" s="210" t="s">
        <v>311</v>
      </c>
      <c r="B7" s="206" t="s">
        <v>555</v>
      </c>
      <c r="C7" s="206" t="s">
        <v>246</v>
      </c>
      <c r="D7" s="117" t="s">
        <v>186</v>
      </c>
      <c r="E7" s="102">
        <v>31464</v>
      </c>
      <c r="F7" s="102">
        <v>15130.75</v>
      </c>
      <c r="G7" s="102">
        <v>639695</v>
      </c>
      <c r="H7" s="101">
        <v>70708415.739999473</v>
      </c>
      <c r="I7" s="101">
        <v>2247.2799307144505</v>
      </c>
      <c r="J7" s="101">
        <v>4673.1600046263056</v>
      </c>
      <c r="K7" s="102">
        <v>20.331013221459447</v>
      </c>
      <c r="L7" s="118">
        <v>110.5345762277327</v>
      </c>
    </row>
    <row r="8" spans="1:12" x14ac:dyDescent="0.3">
      <c r="A8" s="211"/>
      <c r="B8" s="187"/>
      <c r="C8" s="194"/>
      <c r="D8" s="117" t="s">
        <v>187</v>
      </c>
      <c r="E8" s="102">
        <v>31092</v>
      </c>
      <c r="F8" s="102">
        <v>15068.166666666666</v>
      </c>
      <c r="G8" s="102">
        <v>636835</v>
      </c>
      <c r="H8" s="101">
        <v>69931952.049999848</v>
      </c>
      <c r="I8" s="101">
        <v>2249.1943924482134</v>
      </c>
      <c r="J8" s="101">
        <v>4641.0391918946025</v>
      </c>
      <c r="K8" s="102">
        <v>20.482278399588317</v>
      </c>
      <c r="L8" s="118">
        <v>109.81172839118429</v>
      </c>
    </row>
    <row r="9" spans="1:12" x14ac:dyDescent="0.3">
      <c r="A9" s="211"/>
      <c r="B9" s="187"/>
      <c r="C9" s="194"/>
      <c r="D9" s="117" t="s">
        <v>188</v>
      </c>
      <c r="E9" s="102">
        <v>29707</v>
      </c>
      <c r="F9" s="102">
        <v>14794.583333333334</v>
      </c>
      <c r="G9" s="102">
        <v>638847</v>
      </c>
      <c r="H9" s="101">
        <v>69337354.89000079</v>
      </c>
      <c r="I9" s="101">
        <v>2334.0409630727031</v>
      </c>
      <c r="J9" s="101">
        <v>4686.6716911032163</v>
      </c>
      <c r="K9" s="102">
        <v>21.504931497626821</v>
      </c>
      <c r="L9" s="118">
        <v>108.53514987156673</v>
      </c>
    </row>
    <row r="10" spans="1:12" x14ac:dyDescent="0.3">
      <c r="A10" s="211"/>
      <c r="B10" s="187"/>
      <c r="C10" s="194"/>
      <c r="D10" s="117" t="s">
        <v>189</v>
      </c>
      <c r="E10" s="102">
        <v>27224</v>
      </c>
      <c r="F10" s="102">
        <v>12646.833333333334</v>
      </c>
      <c r="G10" s="102">
        <v>528253</v>
      </c>
      <c r="H10" s="101">
        <v>56123557.620000355</v>
      </c>
      <c r="I10" s="101">
        <v>2061.5470768439741</v>
      </c>
      <c r="J10" s="101">
        <v>4437.7557718006101</v>
      </c>
      <c r="K10" s="102">
        <v>19.40394504848663</v>
      </c>
      <c r="L10" s="118">
        <v>106.2437082610044</v>
      </c>
    </row>
    <row r="11" spans="1:12" x14ac:dyDescent="0.3">
      <c r="A11" s="211"/>
      <c r="B11" s="187"/>
      <c r="C11" s="194"/>
      <c r="D11" s="117" t="s">
        <v>682</v>
      </c>
      <c r="E11" s="102">
        <v>23111</v>
      </c>
      <c r="F11" s="102">
        <v>11236.666666666666</v>
      </c>
      <c r="G11" s="102">
        <v>473656</v>
      </c>
      <c r="H11" s="101">
        <v>51908666.260000169</v>
      </c>
      <c r="I11" s="101">
        <v>2246.0588576868231</v>
      </c>
      <c r="J11" s="101">
        <v>4619.5787238208395</v>
      </c>
      <c r="K11" s="102">
        <v>20.494829302063952</v>
      </c>
      <c r="L11" s="118">
        <v>109.5914888864496</v>
      </c>
    </row>
    <row r="12" spans="1:12" x14ac:dyDescent="0.3">
      <c r="A12" s="211"/>
      <c r="B12" s="187"/>
      <c r="C12" s="194"/>
      <c r="D12" s="117" t="s">
        <v>709</v>
      </c>
      <c r="E12" s="102">
        <v>23869</v>
      </c>
      <c r="F12" s="102">
        <v>11847</v>
      </c>
      <c r="G12" s="102">
        <v>492560</v>
      </c>
      <c r="H12" s="101">
        <v>54711746.179999903</v>
      </c>
      <c r="I12" s="101">
        <v>2292.1675051321758</v>
      </c>
      <c r="J12" s="101">
        <v>4618.1941571705838</v>
      </c>
      <c r="K12" s="102">
        <v>20.635971343583726</v>
      </c>
      <c r="L12" s="118">
        <v>111.07630782036686</v>
      </c>
    </row>
    <row r="13" spans="1:12" x14ac:dyDescent="0.3">
      <c r="A13" s="210" t="s">
        <v>687</v>
      </c>
      <c r="B13" s="206" t="s">
        <v>370</v>
      </c>
      <c r="C13" s="206" t="s">
        <v>245</v>
      </c>
      <c r="D13" s="117" t="s">
        <v>682</v>
      </c>
      <c r="E13" s="102">
        <v>322</v>
      </c>
      <c r="F13" s="102">
        <v>123.33333333333333</v>
      </c>
      <c r="G13" s="102">
        <v>1480</v>
      </c>
      <c r="H13" s="101">
        <v>754532.44000000006</v>
      </c>
      <c r="I13" s="101">
        <v>2343.2684472049691</v>
      </c>
      <c r="J13" s="101">
        <v>6117.8305945945949</v>
      </c>
      <c r="K13" s="102">
        <v>4.5962732919254661</v>
      </c>
      <c r="L13" s="118">
        <v>509.81921621621626</v>
      </c>
    </row>
    <row r="14" spans="1:12" x14ac:dyDescent="0.3">
      <c r="A14" s="211"/>
      <c r="B14" s="187"/>
      <c r="C14" s="194"/>
      <c r="D14" s="117" t="s">
        <v>709</v>
      </c>
      <c r="E14" s="102">
        <v>289</v>
      </c>
      <c r="F14" s="102">
        <v>148.75</v>
      </c>
      <c r="G14" s="102">
        <v>1785</v>
      </c>
      <c r="H14" s="101">
        <v>673185.21000000031</v>
      </c>
      <c r="I14" s="101">
        <v>2329.3605882352954</v>
      </c>
      <c r="J14" s="101">
        <v>4525.6148571428585</v>
      </c>
      <c r="K14" s="102">
        <v>6.1764705882352944</v>
      </c>
      <c r="L14" s="118">
        <v>377.13457142857158</v>
      </c>
    </row>
    <row r="15" spans="1:12" x14ac:dyDescent="0.3">
      <c r="A15" s="211"/>
      <c r="B15" s="187"/>
      <c r="C15" s="206" t="s">
        <v>246</v>
      </c>
      <c r="D15" s="117" t="s">
        <v>682</v>
      </c>
      <c r="E15" s="102">
        <v>1427</v>
      </c>
      <c r="F15" s="102">
        <v>737.16666666666663</v>
      </c>
      <c r="G15" s="102">
        <v>8846</v>
      </c>
      <c r="H15" s="101">
        <v>5469682.9200000269</v>
      </c>
      <c r="I15" s="101">
        <v>3832.9943377715676</v>
      </c>
      <c r="J15" s="101">
        <v>7419.8728283970522</v>
      </c>
      <c r="K15" s="102">
        <v>6.1990189208128941</v>
      </c>
      <c r="L15" s="118">
        <v>618.32273569975439</v>
      </c>
    </row>
    <row r="16" spans="1:12" x14ac:dyDescent="0.3">
      <c r="A16" s="211"/>
      <c r="B16" s="187"/>
      <c r="C16" s="194"/>
      <c r="D16" s="117" t="s">
        <v>709</v>
      </c>
      <c r="E16" s="102">
        <v>1384</v>
      </c>
      <c r="F16" s="102">
        <v>900.33333333333337</v>
      </c>
      <c r="G16" s="102">
        <v>10804</v>
      </c>
      <c r="H16" s="101">
        <v>6551752.2300000377</v>
      </c>
      <c r="I16" s="101">
        <v>4733.9250216763276</v>
      </c>
      <c r="J16" s="101">
        <v>7277.029503887491</v>
      </c>
      <c r="K16" s="102">
        <v>7.8063583815028901</v>
      </c>
      <c r="L16" s="118">
        <v>606.41912532395759</v>
      </c>
    </row>
    <row r="17" spans="1:12" x14ac:dyDescent="0.3">
      <c r="A17" s="213" t="s">
        <v>312</v>
      </c>
      <c r="B17" s="215" t="s">
        <v>555</v>
      </c>
      <c r="C17" s="206" t="s">
        <v>246</v>
      </c>
      <c r="D17" s="117" t="s">
        <v>186</v>
      </c>
      <c r="E17" s="102">
        <v>2210</v>
      </c>
      <c r="F17" s="102">
        <v>1614.25</v>
      </c>
      <c r="G17" s="102">
        <v>149650</v>
      </c>
      <c r="H17" s="101">
        <f>7415194.23999996+102.61</f>
        <v>7415296.8499999605</v>
      </c>
      <c r="I17" s="101">
        <v>3355.291511312199</v>
      </c>
      <c r="J17" s="101">
        <v>4593.5847855040784</v>
      </c>
      <c r="K17" s="102">
        <v>67.714932126696837</v>
      </c>
      <c r="L17" s="118">
        <v>49.550245506180815</v>
      </c>
    </row>
    <row r="18" spans="1:12" x14ac:dyDescent="0.3">
      <c r="A18" s="213"/>
      <c r="B18" s="215"/>
      <c r="C18" s="194"/>
      <c r="D18" s="117" t="s">
        <v>187</v>
      </c>
      <c r="E18" s="102">
        <v>2654</v>
      </c>
      <c r="F18" s="102">
        <v>2052.6666666666665</v>
      </c>
      <c r="G18" s="102">
        <v>213687</v>
      </c>
      <c r="H18" s="101">
        <f>10819600.13+1935.4</f>
        <v>10821535.530000001</v>
      </c>
      <c r="I18" s="101">
        <v>4076.7144423511536</v>
      </c>
      <c r="J18" s="101">
        <v>5270.997140305275</v>
      </c>
      <c r="K18" s="102">
        <v>80.515071590052756</v>
      </c>
      <c r="L18" s="118">
        <v>50.632935695666845</v>
      </c>
    </row>
    <row r="19" spans="1:12" x14ac:dyDescent="0.3">
      <c r="A19" s="213"/>
      <c r="B19" s="215"/>
      <c r="C19" s="194"/>
      <c r="D19" s="117" t="s">
        <v>188</v>
      </c>
      <c r="E19" s="102">
        <v>3083</v>
      </c>
      <c r="F19" s="102">
        <v>2333.25</v>
      </c>
      <c r="G19" s="102">
        <v>244885</v>
      </c>
      <c r="H19" s="101">
        <v>12387709.599999961</v>
      </c>
      <c r="I19" s="101">
        <v>4018.0699318845154</v>
      </c>
      <c r="J19" s="101">
        <v>5309.2080145719319</v>
      </c>
      <c r="K19" s="102">
        <v>79.43074927019137</v>
      </c>
      <c r="L19" s="118">
        <v>50.585824366539235</v>
      </c>
    </row>
    <row r="20" spans="1:12" x14ac:dyDescent="0.3">
      <c r="A20" s="213"/>
      <c r="B20" s="215"/>
      <c r="C20" s="194"/>
      <c r="D20" s="117" t="s">
        <v>189</v>
      </c>
      <c r="E20" s="102">
        <v>3643</v>
      </c>
      <c r="F20" s="102">
        <v>2467.75</v>
      </c>
      <c r="G20" s="102">
        <v>246029.26</v>
      </c>
      <c r="H20" s="101">
        <v>12919257.629999954</v>
      </c>
      <c r="I20" s="101">
        <v>3546.3238073016619</v>
      </c>
      <c r="J20" s="101">
        <v>5235.23761726267</v>
      </c>
      <c r="K20" s="102">
        <v>67.534795498215757</v>
      </c>
      <c r="L20" s="118">
        <v>52.511061611126877</v>
      </c>
    </row>
    <row r="21" spans="1:12" x14ac:dyDescent="0.3">
      <c r="A21" s="213"/>
      <c r="B21" s="215"/>
      <c r="C21" s="194"/>
      <c r="D21" s="117" t="s">
        <v>682</v>
      </c>
      <c r="E21" s="102">
        <v>4305</v>
      </c>
      <c r="F21" s="102">
        <v>2832.75</v>
      </c>
      <c r="G21" s="102">
        <v>314961</v>
      </c>
      <c r="H21" s="101">
        <v>15121879.820000004</v>
      </c>
      <c r="I21" s="101">
        <v>3512.631781649246</v>
      </c>
      <c r="J21" s="101">
        <v>5338.2331021092596</v>
      </c>
      <c r="K21" s="102">
        <v>73.161672473867597</v>
      </c>
      <c r="L21" s="118">
        <v>48.011912014503395</v>
      </c>
    </row>
    <row r="22" spans="1:12" x14ac:dyDescent="0.3">
      <c r="A22" s="213"/>
      <c r="B22" s="215"/>
      <c r="C22" s="194"/>
      <c r="D22" s="117" t="s">
        <v>709</v>
      </c>
      <c r="E22" s="102">
        <v>4748</v>
      </c>
      <c r="F22" s="102">
        <v>3375.0833333333335</v>
      </c>
      <c r="G22" s="102">
        <v>401500</v>
      </c>
      <c r="H22" s="101">
        <v>17977699.88000004</v>
      </c>
      <c r="I22" s="101">
        <v>3786.3731844987446</v>
      </c>
      <c r="J22" s="101">
        <v>5326.594369521752</v>
      </c>
      <c r="K22" s="102">
        <v>84.561920808761585</v>
      </c>
      <c r="L22" s="118">
        <v>44.77633843088428</v>
      </c>
    </row>
    <row r="23" spans="1:12" x14ac:dyDescent="0.3">
      <c r="A23" s="210" t="s">
        <v>313</v>
      </c>
      <c r="B23" s="206" t="s">
        <v>406</v>
      </c>
      <c r="C23" s="206" t="s">
        <v>246</v>
      </c>
      <c r="D23" s="117" t="s">
        <v>186</v>
      </c>
      <c r="E23" s="102">
        <v>116</v>
      </c>
      <c r="F23" s="102">
        <v>34.083333333333336</v>
      </c>
      <c r="G23" s="102">
        <v>4703</v>
      </c>
      <c r="H23" s="101">
        <v>81717.080000000016</v>
      </c>
      <c r="I23" s="101">
        <v>704.45758620689674</v>
      </c>
      <c r="J23" s="101">
        <v>2397.5671393643038</v>
      </c>
      <c r="K23" s="102">
        <v>40.543103448275865</v>
      </c>
      <c r="L23" s="118">
        <v>17.375522007229431</v>
      </c>
    </row>
    <row r="24" spans="1:12" x14ac:dyDescent="0.3">
      <c r="A24" s="211"/>
      <c r="B24" s="187"/>
      <c r="C24" s="194"/>
      <c r="D24" s="117" t="s">
        <v>187</v>
      </c>
      <c r="E24" s="102">
        <v>132</v>
      </c>
      <c r="F24" s="102">
        <v>41.916666666666664</v>
      </c>
      <c r="G24" s="102">
        <v>5855</v>
      </c>
      <c r="H24" s="101">
        <v>103409.76999999999</v>
      </c>
      <c r="I24" s="101">
        <v>783.4073484848484</v>
      </c>
      <c r="J24" s="101">
        <v>2467.0322862823059</v>
      </c>
      <c r="K24" s="102">
        <v>44.356060606060609</v>
      </c>
      <c r="L24" s="118">
        <v>17.66178821520068</v>
      </c>
    </row>
    <row r="25" spans="1:12" x14ac:dyDescent="0.3">
      <c r="A25" s="211"/>
      <c r="B25" s="187"/>
      <c r="C25" s="194"/>
      <c r="D25" s="117" t="s">
        <v>188</v>
      </c>
      <c r="E25" s="102">
        <v>116</v>
      </c>
      <c r="F25" s="102">
        <v>38.416666666666664</v>
      </c>
      <c r="G25" s="102">
        <v>5177</v>
      </c>
      <c r="H25" s="101">
        <v>93963.91</v>
      </c>
      <c r="I25" s="101">
        <v>810.03370689655173</v>
      </c>
      <c r="J25" s="101">
        <v>2445.9152277657267</v>
      </c>
      <c r="K25" s="102">
        <v>44.629310344827587</v>
      </c>
      <c r="L25" s="118">
        <v>18.150262700405641</v>
      </c>
    </row>
    <row r="26" spans="1:12" x14ac:dyDescent="0.3">
      <c r="A26" s="211"/>
      <c r="B26" s="187"/>
      <c r="C26" s="194"/>
      <c r="D26" s="117" t="s">
        <v>189</v>
      </c>
      <c r="E26" s="102">
        <v>89</v>
      </c>
      <c r="F26" s="102">
        <v>26.083333333333332</v>
      </c>
      <c r="G26" s="102">
        <v>3424</v>
      </c>
      <c r="H26" s="101">
        <v>62993.960000000006</v>
      </c>
      <c r="I26" s="101">
        <v>707.79730337078661</v>
      </c>
      <c r="J26" s="101">
        <v>2415.1038977635785</v>
      </c>
      <c r="K26" s="102">
        <v>38.471910112359552</v>
      </c>
      <c r="L26" s="118">
        <v>18.397768691588787</v>
      </c>
    </row>
    <row r="27" spans="1:12" x14ac:dyDescent="0.3">
      <c r="A27" s="211"/>
      <c r="B27" s="187"/>
      <c r="C27" s="194"/>
      <c r="D27" s="117" t="s">
        <v>682</v>
      </c>
      <c r="E27" s="102">
        <v>66</v>
      </c>
      <c r="F27" s="102">
        <v>22.333333333333332</v>
      </c>
      <c r="G27" s="102">
        <v>2915</v>
      </c>
      <c r="H27" s="101">
        <v>55090.599999999991</v>
      </c>
      <c r="I27" s="101">
        <v>834.70606060606042</v>
      </c>
      <c r="J27" s="101">
        <v>2466.7432835820891</v>
      </c>
      <c r="K27" s="102">
        <v>44.166666666666664</v>
      </c>
      <c r="L27" s="118">
        <v>18.899005145797595</v>
      </c>
    </row>
    <row r="28" spans="1:12" x14ac:dyDescent="0.3">
      <c r="A28" s="211"/>
      <c r="B28" s="187"/>
      <c r="C28" s="194"/>
      <c r="D28" s="117" t="s">
        <v>709</v>
      </c>
      <c r="E28" s="102">
        <v>34</v>
      </c>
      <c r="F28" s="102">
        <v>9.0833333333333339</v>
      </c>
      <c r="G28" s="102">
        <v>1216</v>
      </c>
      <c r="H28" s="101">
        <v>31382.179999999997</v>
      </c>
      <c r="I28" s="101">
        <v>923.00529411764694</v>
      </c>
      <c r="J28" s="101">
        <v>3454.9188990825687</v>
      </c>
      <c r="K28" s="102">
        <v>35.764705882352942</v>
      </c>
      <c r="L28" s="118">
        <v>25.807713815789469</v>
      </c>
    </row>
    <row r="29" spans="1:12" x14ac:dyDescent="0.3">
      <c r="A29" s="211"/>
      <c r="B29" s="206" t="s">
        <v>556</v>
      </c>
      <c r="C29" s="206" t="s">
        <v>246</v>
      </c>
      <c r="D29" s="117" t="s">
        <v>186</v>
      </c>
      <c r="E29" s="102">
        <v>77</v>
      </c>
      <c r="F29" s="102">
        <v>6.416666666666667</v>
      </c>
      <c r="G29" s="102">
        <v>77</v>
      </c>
      <c r="H29" s="101">
        <v>135037.26</v>
      </c>
      <c r="I29" s="101">
        <v>1753.7306493506494</v>
      </c>
      <c r="J29" s="101">
        <v>21044.767792207793</v>
      </c>
      <c r="K29" s="102">
        <v>1</v>
      </c>
      <c r="L29" s="118">
        <v>1753.7306493506494</v>
      </c>
    </row>
    <row r="30" spans="1:12" x14ac:dyDescent="0.3">
      <c r="A30" s="211"/>
      <c r="B30" s="187"/>
      <c r="C30" s="194"/>
      <c r="D30" s="117" t="s">
        <v>187</v>
      </c>
      <c r="E30" s="102">
        <v>97</v>
      </c>
      <c r="F30" s="102">
        <v>8.0833333333333339</v>
      </c>
      <c r="G30" s="102">
        <v>97</v>
      </c>
      <c r="H30" s="101">
        <v>171671.6</v>
      </c>
      <c r="I30" s="101">
        <v>1769.8103092783506</v>
      </c>
      <c r="J30" s="101">
        <v>21237.723711340208</v>
      </c>
      <c r="K30" s="102">
        <v>1</v>
      </c>
      <c r="L30" s="118">
        <v>1769.8103092783506</v>
      </c>
    </row>
    <row r="31" spans="1:12" x14ac:dyDescent="0.3">
      <c r="A31" s="211"/>
      <c r="B31" s="187"/>
      <c r="C31" s="194"/>
      <c r="D31" s="117" t="s">
        <v>188</v>
      </c>
      <c r="E31" s="102">
        <v>60</v>
      </c>
      <c r="F31" s="102">
        <v>5</v>
      </c>
      <c r="G31" s="102">
        <v>60</v>
      </c>
      <c r="H31" s="101">
        <v>108163.8</v>
      </c>
      <c r="I31" s="101">
        <v>1802.73</v>
      </c>
      <c r="J31" s="101">
        <v>21632.760000000002</v>
      </c>
      <c r="K31" s="102">
        <v>1</v>
      </c>
      <c r="L31" s="118">
        <v>1802.73</v>
      </c>
    </row>
    <row r="32" spans="1:12" x14ac:dyDescent="0.3">
      <c r="A32" s="211"/>
      <c r="B32" s="187"/>
      <c r="C32" s="194"/>
      <c r="D32" s="117" t="s">
        <v>189</v>
      </c>
      <c r="E32" s="102">
        <v>57</v>
      </c>
      <c r="F32" s="102">
        <v>4.75</v>
      </c>
      <c r="G32" s="102">
        <v>57</v>
      </c>
      <c r="H32" s="101">
        <v>104520.51</v>
      </c>
      <c r="I32" s="101">
        <v>1833.6931578947367</v>
      </c>
      <c r="J32" s="101">
        <v>22004.31789473684</v>
      </c>
      <c r="K32" s="102">
        <v>1</v>
      </c>
      <c r="L32" s="118">
        <v>1833.6931578947367</v>
      </c>
    </row>
    <row r="33" spans="1:12" x14ac:dyDescent="0.3">
      <c r="A33" s="211"/>
      <c r="B33" s="187"/>
      <c r="C33" s="194"/>
      <c r="D33" s="117" t="s">
        <v>682</v>
      </c>
      <c r="E33" s="102">
        <v>37</v>
      </c>
      <c r="F33" s="102">
        <v>3.0833333333333335</v>
      </c>
      <c r="G33" s="102">
        <v>37</v>
      </c>
      <c r="H33" s="101">
        <v>70270.23000000001</v>
      </c>
      <c r="I33" s="101">
        <v>1899.1954054054056</v>
      </c>
      <c r="J33" s="101">
        <v>22790.344864864866</v>
      </c>
      <c r="K33" s="102">
        <v>1</v>
      </c>
      <c r="L33" s="118">
        <v>1899.1954054054056</v>
      </c>
    </row>
    <row r="34" spans="1:12" x14ac:dyDescent="0.3">
      <c r="A34" s="211"/>
      <c r="B34" s="187"/>
      <c r="C34" s="194"/>
      <c r="D34" s="117" t="s">
        <v>709</v>
      </c>
      <c r="E34" s="126" t="s">
        <v>267</v>
      </c>
      <c r="F34" s="102"/>
      <c r="G34" s="102">
        <v>16</v>
      </c>
      <c r="H34" s="101">
        <v>40998.410000000003</v>
      </c>
      <c r="I34" s="101"/>
      <c r="J34" s="101"/>
      <c r="K34" s="102"/>
      <c r="L34" s="118">
        <v>2562.4006250000002</v>
      </c>
    </row>
    <row r="36" spans="1:12" x14ac:dyDescent="0.3">
      <c r="A36" t="s">
        <v>348</v>
      </c>
    </row>
  </sheetData>
  <sheetProtection algorithmName="SHA-512" hashValue="v5TIQZv1+jxhVrhMRcpJFJsy9VmMlchFZ5pdRM0K7Y3+KmpVdw3suHOz7wKwP4R1vkZpzJL+fDcDTi6jJvlwkg==" saltValue="7L1iEi8nqzjSCZx5ZMl2SA==" spinCount="100000" sheet="1" objects="1" scenarios="1"/>
  <mergeCells count="19">
    <mergeCell ref="A1:L1"/>
    <mergeCell ref="A2:L2"/>
    <mergeCell ref="A3:L3"/>
    <mergeCell ref="A4:L4"/>
    <mergeCell ref="B23:B28"/>
    <mergeCell ref="C23:C28"/>
    <mergeCell ref="B29:B34"/>
    <mergeCell ref="C29:C34"/>
    <mergeCell ref="A7:A12"/>
    <mergeCell ref="B7:B12"/>
    <mergeCell ref="C7:C12"/>
    <mergeCell ref="A13:A16"/>
    <mergeCell ref="B13:B16"/>
    <mergeCell ref="C13:C14"/>
    <mergeCell ref="C15:C16"/>
    <mergeCell ref="A17:A22"/>
    <mergeCell ref="B17:B22"/>
    <mergeCell ref="C17:C22"/>
    <mergeCell ref="A23:A34"/>
  </mergeCells>
  <printOptions horizontalCentered="1"/>
  <pageMargins left="0.25" right="0.25" top="0.75" bottom="0.75" header="0.3" footer="0.3"/>
  <pageSetup scale="85" orientation="landscape" r:id="rId1"/>
  <headerFooter>
    <oddFooter>Page &amp;P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B7969-F7B2-43CA-9ED1-FFFB7B0BC288}">
  <sheetPr>
    <pageSetUpPr fitToPage="1"/>
  </sheetPr>
  <dimension ref="A1:ASQ29"/>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style="13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187" ht="22.8" x14ac:dyDescent="0.4">
      <c r="A1" s="162" t="s">
        <v>1133</v>
      </c>
      <c r="B1" s="162"/>
      <c r="C1" s="162"/>
      <c r="D1" s="162"/>
      <c r="E1" s="162"/>
      <c r="F1" s="162"/>
      <c r="G1" s="162"/>
      <c r="H1" s="162"/>
      <c r="I1" s="162"/>
      <c r="J1" s="162"/>
      <c r="K1" s="162"/>
      <c r="L1"/>
    </row>
    <row r="2" spans="1:1187" ht="22.8" x14ac:dyDescent="0.4">
      <c r="A2" s="162" t="s">
        <v>554</v>
      </c>
      <c r="B2" s="162"/>
      <c r="C2" s="162"/>
      <c r="D2" s="162"/>
      <c r="E2" s="162"/>
      <c r="F2" s="162"/>
      <c r="G2" s="162"/>
      <c r="H2" s="162"/>
      <c r="I2" s="162"/>
      <c r="J2" s="162"/>
      <c r="K2" s="162"/>
      <c r="L2"/>
    </row>
    <row r="3" spans="1:1187" ht="22.8" x14ac:dyDescent="0.4">
      <c r="A3" s="162" t="s">
        <v>350</v>
      </c>
      <c r="B3" s="162"/>
      <c r="C3" s="162"/>
      <c r="D3" s="162"/>
      <c r="E3" s="162"/>
      <c r="F3" s="162"/>
      <c r="G3" s="162"/>
      <c r="H3" s="162"/>
      <c r="I3" s="162"/>
      <c r="J3" s="162"/>
      <c r="K3" s="162"/>
      <c r="L3"/>
    </row>
    <row r="4" spans="1:1187" ht="22.8" x14ac:dyDescent="0.4">
      <c r="A4" s="162" t="s">
        <v>713</v>
      </c>
      <c r="B4" s="162"/>
      <c r="C4" s="162"/>
      <c r="D4" s="162"/>
      <c r="E4" s="162"/>
      <c r="F4" s="162"/>
      <c r="G4" s="162"/>
      <c r="H4" s="162"/>
      <c r="I4" s="162"/>
      <c r="J4" s="162"/>
      <c r="K4" s="162"/>
      <c r="L4"/>
    </row>
    <row r="5" spans="1:1187" ht="22.8" x14ac:dyDescent="0.4">
      <c r="A5" s="129"/>
      <c r="B5" s="129"/>
      <c r="C5" s="129"/>
      <c r="D5" s="133"/>
      <c r="E5" s="129"/>
      <c r="F5" s="129"/>
      <c r="G5" s="129"/>
      <c r="H5" s="129"/>
      <c r="I5" s="129"/>
      <c r="J5" s="129"/>
      <c r="K5" s="129"/>
      <c r="L5"/>
    </row>
    <row r="6" spans="1:1187" s="86" customFormat="1" ht="48.6" x14ac:dyDescent="0.3">
      <c r="A6" s="124" t="s">
        <v>286</v>
      </c>
      <c r="B6" s="125" t="s">
        <v>244</v>
      </c>
      <c r="C6" s="124" t="s">
        <v>351</v>
      </c>
      <c r="D6" s="134" t="s">
        <v>201</v>
      </c>
      <c r="E6" s="125" t="s">
        <v>1116</v>
      </c>
      <c r="F6" s="125" t="s">
        <v>1117</v>
      </c>
      <c r="G6" s="125" t="s">
        <v>719</v>
      </c>
      <c r="H6" s="125" t="s">
        <v>352</v>
      </c>
      <c r="I6" s="125" t="s">
        <v>1118</v>
      </c>
      <c r="J6" s="125" t="s">
        <v>184</v>
      </c>
      <c r="K6" s="125" t="s">
        <v>353</v>
      </c>
      <c r="L6" s="128"/>
    </row>
    <row r="7" spans="1:1187" x14ac:dyDescent="0.3">
      <c r="A7" s="210" t="s">
        <v>311</v>
      </c>
      <c r="B7" s="206" t="s">
        <v>246</v>
      </c>
      <c r="C7" s="103" t="s">
        <v>558</v>
      </c>
      <c r="D7" s="102">
        <v>23869</v>
      </c>
      <c r="E7" s="102">
        <v>492560</v>
      </c>
      <c r="F7" s="102">
        <v>492560</v>
      </c>
      <c r="G7" s="101">
        <v>54711746.179999977</v>
      </c>
      <c r="H7" s="102">
        <v>20.635971343583726</v>
      </c>
      <c r="I7" s="102">
        <v>20.635971343583726</v>
      </c>
      <c r="J7" s="101">
        <v>2292.167505132179</v>
      </c>
      <c r="K7" s="101">
        <v>111.07630782036702</v>
      </c>
    </row>
    <row r="8" spans="1:1187" s="127" customFormat="1" x14ac:dyDescent="0.3">
      <c r="A8" s="211"/>
      <c r="B8" s="215"/>
      <c r="C8" s="100" t="s">
        <v>605</v>
      </c>
      <c r="D8" s="99">
        <v>23869</v>
      </c>
      <c r="E8" s="99">
        <v>492560</v>
      </c>
      <c r="F8" s="99">
        <v>492560</v>
      </c>
      <c r="G8" s="98">
        <v>54711746.179999977</v>
      </c>
      <c r="H8" s="99">
        <v>20.635971343583726</v>
      </c>
      <c r="I8" s="99">
        <v>20.635971343583726</v>
      </c>
      <c r="J8" s="98">
        <v>2292.167505132179</v>
      </c>
      <c r="K8" s="98">
        <v>111.07630782036702</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row>
    <row r="9" spans="1:1187" x14ac:dyDescent="0.3">
      <c r="A9" s="211"/>
      <c r="B9" s="185" t="s">
        <v>605</v>
      </c>
      <c r="C9" s="182"/>
      <c r="D9" s="99">
        <v>23869</v>
      </c>
      <c r="E9" s="99">
        <v>492560</v>
      </c>
      <c r="F9" s="99">
        <v>492560</v>
      </c>
      <c r="G9" s="98">
        <v>54711746.179999918</v>
      </c>
      <c r="H9" s="99">
        <v>20.635971343583726</v>
      </c>
      <c r="I9" s="99">
        <v>20.635971343583726</v>
      </c>
      <c r="J9" s="98">
        <v>2292.1675051321763</v>
      </c>
      <c r="K9" s="98">
        <v>111.07630782036689</v>
      </c>
    </row>
    <row r="10" spans="1:1187" x14ac:dyDescent="0.3">
      <c r="A10" s="210" t="s">
        <v>687</v>
      </c>
      <c r="B10" s="206" t="s">
        <v>245</v>
      </c>
      <c r="C10" s="103" t="s">
        <v>1134</v>
      </c>
      <c r="D10" s="102">
        <v>116</v>
      </c>
      <c r="E10" s="102">
        <v>506</v>
      </c>
      <c r="F10" s="102">
        <v>506</v>
      </c>
      <c r="G10" s="101">
        <v>28950.899999999983</v>
      </c>
      <c r="H10" s="102">
        <v>4.3620689655172411</v>
      </c>
      <c r="I10" s="102">
        <v>4.3620689655172411</v>
      </c>
      <c r="J10" s="101">
        <v>249.57672413793088</v>
      </c>
      <c r="K10" s="101">
        <v>57.215217391304314</v>
      </c>
    </row>
    <row r="11" spans="1:1187" x14ac:dyDescent="0.3">
      <c r="A11" s="211"/>
      <c r="B11" s="215"/>
      <c r="C11" s="103" t="s">
        <v>1135</v>
      </c>
      <c r="D11" s="102">
        <v>88</v>
      </c>
      <c r="E11" s="102">
        <v>302</v>
      </c>
      <c r="F11" s="102">
        <v>302</v>
      </c>
      <c r="G11" s="101">
        <v>114506.62000000005</v>
      </c>
      <c r="H11" s="102">
        <v>3.4318181818181817</v>
      </c>
      <c r="I11" s="102">
        <v>3.4318181818181817</v>
      </c>
      <c r="J11" s="101">
        <v>1301.2115909090915</v>
      </c>
      <c r="K11" s="101">
        <v>379.16099337748363</v>
      </c>
    </row>
    <row r="12" spans="1:1187" x14ac:dyDescent="0.3">
      <c r="A12" s="211"/>
      <c r="B12" s="215"/>
      <c r="C12" s="103" t="s">
        <v>1136</v>
      </c>
      <c r="D12" s="102">
        <v>175</v>
      </c>
      <c r="E12" s="102">
        <v>648</v>
      </c>
      <c r="F12" s="102">
        <v>648</v>
      </c>
      <c r="G12" s="101">
        <v>265151.1999999999</v>
      </c>
      <c r="H12" s="102">
        <v>3.7028571428571428</v>
      </c>
      <c r="I12" s="102">
        <v>3.7028571428571428</v>
      </c>
      <c r="J12" s="101">
        <v>1515.1497142857138</v>
      </c>
      <c r="K12" s="101">
        <v>409.18395061728381</v>
      </c>
    </row>
    <row r="13" spans="1:1187" x14ac:dyDescent="0.3">
      <c r="A13" s="211"/>
      <c r="B13" s="215"/>
      <c r="C13" s="103" t="s">
        <v>1137</v>
      </c>
      <c r="D13" s="102">
        <v>119</v>
      </c>
      <c r="E13" s="102">
        <v>329</v>
      </c>
      <c r="F13" s="102">
        <v>329</v>
      </c>
      <c r="G13" s="101">
        <v>264576.49000000022</v>
      </c>
      <c r="H13" s="102">
        <v>2.7647058823529411</v>
      </c>
      <c r="I13" s="102">
        <v>2.7647058823529411</v>
      </c>
      <c r="J13" s="101">
        <v>2223.3318487394977</v>
      </c>
      <c r="K13" s="101">
        <v>804.18386018237152</v>
      </c>
    </row>
    <row r="14" spans="1:1187" x14ac:dyDescent="0.3">
      <c r="A14" s="211"/>
      <c r="B14" s="215"/>
      <c r="C14" s="100" t="s">
        <v>605</v>
      </c>
      <c r="D14" s="99">
        <v>289</v>
      </c>
      <c r="E14" s="99">
        <v>1785</v>
      </c>
      <c r="F14" s="99">
        <v>1785</v>
      </c>
      <c r="G14" s="98">
        <v>673185.20999999961</v>
      </c>
      <c r="H14" s="99">
        <v>6.1764705882352944</v>
      </c>
      <c r="I14" s="99">
        <v>6.1764705882352944</v>
      </c>
      <c r="J14" s="98">
        <v>2329.3605882352927</v>
      </c>
      <c r="K14" s="98">
        <v>377.13457142857123</v>
      </c>
    </row>
    <row r="15" spans="1:1187" x14ac:dyDescent="0.3">
      <c r="A15" s="211"/>
      <c r="B15" s="206" t="s">
        <v>246</v>
      </c>
      <c r="C15" s="103" t="s">
        <v>697</v>
      </c>
      <c r="D15" s="102">
        <v>235</v>
      </c>
      <c r="E15" s="102">
        <v>508</v>
      </c>
      <c r="F15" s="102">
        <v>508</v>
      </c>
      <c r="G15" s="101">
        <v>32860.259999999987</v>
      </c>
      <c r="H15" s="102">
        <v>2.1617021276595745</v>
      </c>
      <c r="I15" s="102">
        <v>2.1617021276595745</v>
      </c>
      <c r="J15" s="101">
        <v>139.83089361702122</v>
      </c>
      <c r="K15" s="101">
        <v>64.68555118110234</v>
      </c>
    </row>
    <row r="16" spans="1:1187" x14ac:dyDescent="0.3">
      <c r="A16" s="211"/>
      <c r="B16" s="215"/>
      <c r="C16" s="103" t="s">
        <v>698</v>
      </c>
      <c r="D16" s="102">
        <v>524</v>
      </c>
      <c r="E16" s="102">
        <v>1519</v>
      </c>
      <c r="F16" s="102">
        <v>1519</v>
      </c>
      <c r="G16" s="101">
        <v>644959.92999999842</v>
      </c>
      <c r="H16" s="102">
        <v>2.8988549618320612</v>
      </c>
      <c r="I16" s="102">
        <v>2.8988549618320612</v>
      </c>
      <c r="J16" s="101">
        <v>1230.8395610686994</v>
      </c>
      <c r="K16" s="101">
        <v>424.59508229097986</v>
      </c>
    </row>
    <row r="17" spans="1:11" x14ac:dyDescent="0.3">
      <c r="A17" s="211"/>
      <c r="B17" s="215"/>
      <c r="C17" s="103" t="s">
        <v>699</v>
      </c>
      <c r="D17" s="102">
        <v>970</v>
      </c>
      <c r="E17" s="102">
        <v>4599</v>
      </c>
      <c r="F17" s="102">
        <v>4599</v>
      </c>
      <c r="G17" s="101">
        <v>2097115.5999999908</v>
      </c>
      <c r="H17" s="102">
        <v>4.7412371134020619</v>
      </c>
      <c r="I17" s="102">
        <v>4.7412371134020619</v>
      </c>
      <c r="J17" s="101">
        <v>2161.9748453608154</v>
      </c>
      <c r="K17" s="101">
        <v>455.99382474450766</v>
      </c>
    </row>
    <row r="18" spans="1:11" x14ac:dyDescent="0.3">
      <c r="A18" s="211"/>
      <c r="B18" s="215"/>
      <c r="C18" s="103" t="s">
        <v>700</v>
      </c>
      <c r="D18" s="102">
        <v>893</v>
      </c>
      <c r="E18" s="102">
        <v>4178</v>
      </c>
      <c r="F18" s="102">
        <v>4178</v>
      </c>
      <c r="G18" s="101">
        <v>3776816.4399999944</v>
      </c>
      <c r="H18" s="102">
        <v>4.6786114221724526</v>
      </c>
      <c r="I18" s="102">
        <v>4.6786114221724526</v>
      </c>
      <c r="J18" s="101">
        <v>4229.357715565503</v>
      </c>
      <c r="K18" s="101">
        <v>903.97712781234907</v>
      </c>
    </row>
    <row r="19" spans="1:11" x14ac:dyDescent="0.3">
      <c r="A19" s="211"/>
      <c r="B19" s="215"/>
      <c r="C19" s="100" t="s">
        <v>605</v>
      </c>
      <c r="D19" s="99">
        <v>1384</v>
      </c>
      <c r="E19" s="99">
        <v>10804</v>
      </c>
      <c r="F19" s="99">
        <v>10804</v>
      </c>
      <c r="G19" s="98">
        <v>6551752.2300000265</v>
      </c>
      <c r="H19" s="99">
        <v>7.8063583815028901</v>
      </c>
      <c r="I19" s="99">
        <v>7.8063583815028901</v>
      </c>
      <c r="J19" s="98">
        <v>4733.9250216763194</v>
      </c>
      <c r="K19" s="98">
        <v>606.41912532395656</v>
      </c>
    </row>
    <row r="20" spans="1:11" x14ac:dyDescent="0.3">
      <c r="A20" s="211"/>
      <c r="B20" s="185" t="s">
        <v>605</v>
      </c>
      <c r="C20" s="182"/>
      <c r="D20" s="99">
        <v>1672</v>
      </c>
      <c r="E20" s="99">
        <v>12589</v>
      </c>
      <c r="F20" s="99">
        <v>12589</v>
      </c>
      <c r="G20" s="98">
        <v>7224937.4400000554</v>
      </c>
      <c r="H20" s="99">
        <v>7.5293062200956937</v>
      </c>
      <c r="I20" s="99">
        <v>7.5293062200956937</v>
      </c>
      <c r="J20" s="98">
        <v>4321.1348325359186</v>
      </c>
      <c r="K20" s="98">
        <v>573.90876479466635</v>
      </c>
    </row>
    <row r="21" spans="1:11" x14ac:dyDescent="0.3">
      <c r="A21" s="210" t="s">
        <v>312</v>
      </c>
      <c r="B21" s="206" t="s">
        <v>246</v>
      </c>
      <c r="C21" s="103" t="s">
        <v>1138</v>
      </c>
      <c r="D21" s="102">
        <v>4748</v>
      </c>
      <c r="E21" s="102">
        <v>324762</v>
      </c>
      <c r="F21" s="102">
        <v>401500</v>
      </c>
      <c r="G21" s="101">
        <v>17977699.880000032</v>
      </c>
      <c r="H21" s="102">
        <v>68.39974726200505</v>
      </c>
      <c r="I21" s="102">
        <v>84.561920808761585</v>
      </c>
      <c r="J21" s="101">
        <v>3786.3731844987433</v>
      </c>
      <c r="K21" s="101">
        <v>44.776338430884266</v>
      </c>
    </row>
    <row r="22" spans="1:11" x14ac:dyDescent="0.3">
      <c r="A22" s="211"/>
      <c r="B22" s="215"/>
      <c r="C22" s="100" t="s">
        <v>605</v>
      </c>
      <c r="D22" s="99">
        <v>4748</v>
      </c>
      <c r="E22" s="99">
        <v>324762</v>
      </c>
      <c r="F22" s="99">
        <v>401500</v>
      </c>
      <c r="G22" s="98">
        <v>17977699.880000029</v>
      </c>
      <c r="H22" s="99">
        <v>68.39974726200505</v>
      </c>
      <c r="I22" s="99">
        <v>84.561920808761585</v>
      </c>
      <c r="J22" s="98">
        <v>3786.3731844987424</v>
      </c>
      <c r="K22" s="98">
        <v>44.776338430884259</v>
      </c>
    </row>
    <row r="23" spans="1:11" x14ac:dyDescent="0.3">
      <c r="A23" s="211"/>
      <c r="B23" s="185" t="s">
        <v>605</v>
      </c>
      <c r="C23" s="182"/>
      <c r="D23" s="99">
        <v>4748</v>
      </c>
      <c r="E23" s="99">
        <v>324762</v>
      </c>
      <c r="F23" s="99">
        <v>401500</v>
      </c>
      <c r="G23" s="98">
        <v>17977699.880000036</v>
      </c>
      <c r="H23" s="99">
        <v>68.39974726200505</v>
      </c>
      <c r="I23" s="99">
        <v>84.561920808761585</v>
      </c>
      <c r="J23" s="98">
        <v>3786.3731844987437</v>
      </c>
      <c r="K23" s="98">
        <v>44.776338430884273</v>
      </c>
    </row>
    <row r="24" spans="1:11" x14ac:dyDescent="0.3">
      <c r="A24" s="210" t="s">
        <v>313</v>
      </c>
      <c r="B24" s="206" t="s">
        <v>246</v>
      </c>
      <c r="C24" s="103" t="s">
        <v>559</v>
      </c>
      <c r="D24" s="126" t="s">
        <v>267</v>
      </c>
      <c r="E24" s="102">
        <v>16</v>
      </c>
      <c r="F24" s="102">
        <v>16</v>
      </c>
      <c r="G24" s="101">
        <v>40998.409999999996</v>
      </c>
      <c r="H24" s="102"/>
      <c r="I24" s="102"/>
      <c r="J24" s="101"/>
      <c r="K24" s="101">
        <v>2562.4006249999998</v>
      </c>
    </row>
    <row r="25" spans="1:11" x14ac:dyDescent="0.3">
      <c r="A25" s="211"/>
      <c r="B25" s="215"/>
      <c r="C25" s="103" t="s">
        <v>560</v>
      </c>
      <c r="D25" s="102">
        <v>34</v>
      </c>
      <c r="E25" s="102">
        <v>319</v>
      </c>
      <c r="F25" s="102">
        <v>1216</v>
      </c>
      <c r="G25" s="101">
        <v>31382.18</v>
      </c>
      <c r="H25" s="102">
        <v>9.382352941176471</v>
      </c>
      <c r="I25" s="102">
        <v>35.764705882352942</v>
      </c>
      <c r="J25" s="101">
        <v>923.00529411764705</v>
      </c>
      <c r="K25" s="101">
        <v>25.807713815789473</v>
      </c>
    </row>
    <row r="26" spans="1:11" x14ac:dyDescent="0.3">
      <c r="A26" s="211"/>
      <c r="B26" s="215"/>
      <c r="C26" s="100" t="s">
        <v>605</v>
      </c>
      <c r="D26" s="99">
        <v>37</v>
      </c>
      <c r="E26" s="99">
        <v>335</v>
      </c>
      <c r="F26" s="99">
        <v>1232</v>
      </c>
      <c r="G26" s="98">
        <v>72380.59</v>
      </c>
      <c r="H26" s="99">
        <v>9.0540540540540544</v>
      </c>
      <c r="I26" s="99">
        <v>33.297297297297298</v>
      </c>
      <c r="J26" s="98">
        <v>1956.232162162162</v>
      </c>
      <c r="K26" s="98">
        <v>58.750478896103893</v>
      </c>
    </row>
    <row r="27" spans="1:11" x14ac:dyDescent="0.3">
      <c r="A27" s="211"/>
      <c r="B27" s="185" t="s">
        <v>605</v>
      </c>
      <c r="C27" s="182"/>
      <c r="D27" s="99">
        <v>37</v>
      </c>
      <c r="E27" s="99">
        <v>335</v>
      </c>
      <c r="F27" s="99">
        <v>1232</v>
      </c>
      <c r="G27" s="98">
        <v>72380.59</v>
      </c>
      <c r="H27" s="99">
        <v>9.0540540540540544</v>
      </c>
      <c r="I27" s="99">
        <v>33.297297297297298</v>
      </c>
      <c r="J27" s="98">
        <v>1956.232162162162</v>
      </c>
      <c r="K27" s="98">
        <v>58.750478896103893</v>
      </c>
    </row>
    <row r="29" spans="1:11" x14ac:dyDescent="0.3">
      <c r="A29" t="s">
        <v>358</v>
      </c>
    </row>
  </sheetData>
  <sheetProtection algorithmName="SHA-512" hashValue="jhU1rs7yNh2SRJeQL5n+lx73tstAooZXfrRKKvfLk/PSdWal4orXJcMB7j9z0kto96xI83VmKwYP/KYCjjnluA==" saltValue="D8FyiCTXV6k0weufchmItA==" spinCount="100000" sheet="1" objects="1" scenarios="1"/>
  <mergeCells count="17">
    <mergeCell ref="A1:K1"/>
    <mergeCell ref="A2:K2"/>
    <mergeCell ref="A3:K3"/>
    <mergeCell ref="A4:K4"/>
    <mergeCell ref="A7:A9"/>
    <mergeCell ref="B7:B8"/>
    <mergeCell ref="B9:C9"/>
    <mergeCell ref="A24:A27"/>
    <mergeCell ref="B24:B26"/>
    <mergeCell ref="B27:C27"/>
    <mergeCell ref="A10:A20"/>
    <mergeCell ref="B10:B14"/>
    <mergeCell ref="B15:B19"/>
    <mergeCell ref="B20:C20"/>
    <mergeCell ref="A21:A23"/>
    <mergeCell ref="B21:B22"/>
    <mergeCell ref="B23:C23"/>
  </mergeCells>
  <printOptions horizontalCentered="1"/>
  <pageMargins left="0.25" right="0.25" top="0.75" bottom="0.75" header="0.3" footer="0.3"/>
  <pageSetup scale="85" orientation="landscape" r:id="rId1"/>
  <headerFooter>
    <oddFooter>Page &amp;P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36858-0DF5-4008-BF0F-A8F37B80EAB9}">
  <sheetPr>
    <pageSetUpPr fitToPage="1"/>
  </sheetPr>
  <dimension ref="A1:L30"/>
  <sheetViews>
    <sheetView workbookViewId="0">
      <selection activeCell="A2" sqref="A2"/>
    </sheetView>
  </sheetViews>
  <sheetFormatPr defaultRowHeight="14.4" x14ac:dyDescent="0.3"/>
  <cols>
    <col min="1" max="1" width="16.33203125" bestFit="1" customWidth="1"/>
    <col min="8" max="8" width="1.88671875" customWidth="1"/>
    <col min="9" max="9" width="8.88671875" customWidth="1"/>
    <col min="10" max="10" width="10.109375" customWidth="1"/>
    <col min="11" max="11" width="8.88671875" customWidth="1"/>
  </cols>
  <sheetData>
    <row r="1" spans="1:12" ht="22.95" customHeight="1" x14ac:dyDescent="0.4">
      <c r="A1" s="162" t="s">
        <v>561</v>
      </c>
      <c r="B1" s="162"/>
      <c r="C1" s="162"/>
      <c r="D1" s="162"/>
      <c r="E1" s="162"/>
      <c r="F1" s="162"/>
      <c r="G1" s="162"/>
      <c r="H1" s="162"/>
      <c r="I1" s="162"/>
      <c r="J1" s="162"/>
      <c r="K1" s="162"/>
      <c r="L1" s="39"/>
    </row>
    <row r="2" spans="1:12" ht="22.95" customHeight="1" x14ac:dyDescent="0.4">
      <c r="A2" s="162" t="s">
        <v>562</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325</v>
      </c>
      <c r="B8" s="111" t="s">
        <v>186</v>
      </c>
      <c r="C8" s="111" t="s">
        <v>187</v>
      </c>
      <c r="D8" s="111" t="s">
        <v>188</v>
      </c>
      <c r="E8" s="111" t="s">
        <v>189</v>
      </c>
      <c r="F8" s="111" t="s">
        <v>682</v>
      </c>
      <c r="G8" s="111" t="s">
        <v>709</v>
      </c>
      <c r="H8" s="201"/>
      <c r="I8" s="202"/>
      <c r="J8" s="202"/>
      <c r="K8" s="202"/>
    </row>
    <row r="9" spans="1:12" x14ac:dyDescent="0.3">
      <c r="A9" s="55" t="s">
        <v>206</v>
      </c>
      <c r="B9" s="89">
        <v>1276</v>
      </c>
      <c r="C9" s="89">
        <v>1113</v>
      </c>
      <c r="D9" s="89">
        <v>833</v>
      </c>
      <c r="E9" s="89">
        <v>579</v>
      </c>
      <c r="F9" s="89">
        <v>408</v>
      </c>
      <c r="G9" s="89">
        <v>309</v>
      </c>
      <c r="H9" s="201"/>
      <c r="I9" s="67">
        <f>G9/G$13</f>
        <v>0.70871559633027525</v>
      </c>
      <c r="J9" s="67">
        <f>(G9-F9)/F9</f>
        <v>-0.24264705882352941</v>
      </c>
      <c r="K9" s="67">
        <f>((G9/B9)^(1/5)-1)</f>
        <v>-0.24695390461220124</v>
      </c>
    </row>
    <row r="10" spans="1:12" x14ac:dyDescent="0.3">
      <c r="A10" s="55" t="s">
        <v>207</v>
      </c>
      <c r="B10" s="89">
        <v>214</v>
      </c>
      <c r="C10" s="89">
        <v>215</v>
      </c>
      <c r="D10" s="89">
        <v>207</v>
      </c>
      <c r="E10" s="89">
        <v>156</v>
      </c>
      <c r="F10" s="89">
        <v>142</v>
      </c>
      <c r="G10" s="89">
        <v>98</v>
      </c>
      <c r="H10" s="201"/>
      <c r="I10" s="67">
        <f>G10/G$13</f>
        <v>0.22477064220183487</v>
      </c>
      <c r="J10" s="67">
        <f>(G10-F10)/F10</f>
        <v>-0.30985915492957744</v>
      </c>
      <c r="K10" s="67">
        <f>((G10/B10)^(1/5)-1)</f>
        <v>-0.14461336473441899</v>
      </c>
    </row>
    <row r="11" spans="1:12" x14ac:dyDescent="0.3">
      <c r="A11" s="55" t="s">
        <v>208</v>
      </c>
      <c r="B11" s="89">
        <v>58</v>
      </c>
      <c r="C11" s="89">
        <v>47</v>
      </c>
      <c r="D11" s="89">
        <v>54</v>
      </c>
      <c r="E11" s="89">
        <v>53</v>
      </c>
      <c r="F11" s="89">
        <v>34</v>
      </c>
      <c r="G11" s="89">
        <v>23</v>
      </c>
      <c r="H11" s="201"/>
      <c r="I11" s="67">
        <f>G11/G$13</f>
        <v>5.2752293577981654E-2</v>
      </c>
      <c r="J11" s="67">
        <f>(G11-F11)/F11</f>
        <v>-0.3235294117647059</v>
      </c>
      <c r="K11" s="67">
        <f>((G11/B11)^(1/5)-1)</f>
        <v>-0.16888720470170249</v>
      </c>
    </row>
    <row r="12" spans="1:12" x14ac:dyDescent="0.3">
      <c r="A12" s="55" t="s">
        <v>209</v>
      </c>
      <c r="B12" s="94" t="s">
        <v>267</v>
      </c>
      <c r="C12" s="94" t="s">
        <v>267</v>
      </c>
      <c r="D12" s="94" t="s">
        <v>267</v>
      </c>
      <c r="E12" s="94" t="s">
        <v>267</v>
      </c>
      <c r="F12" s="94" t="s">
        <v>267</v>
      </c>
      <c r="G12" s="94" t="s">
        <v>267</v>
      </c>
      <c r="H12" s="201"/>
      <c r="I12" s="67"/>
      <c r="J12" s="67"/>
      <c r="K12" s="67"/>
    </row>
    <row r="13" spans="1:12" x14ac:dyDescent="0.3">
      <c r="A13" s="48" t="s">
        <v>210</v>
      </c>
      <c r="B13" s="90">
        <v>1561</v>
      </c>
      <c r="C13" s="90">
        <v>1388</v>
      </c>
      <c r="D13" s="90">
        <v>1109</v>
      </c>
      <c r="E13" s="90">
        <v>792</v>
      </c>
      <c r="F13" s="90">
        <v>596</v>
      </c>
      <c r="G13" s="90">
        <v>436</v>
      </c>
      <c r="H13" s="201"/>
      <c r="I13" s="30"/>
      <c r="J13" s="68">
        <f>(G13-F13)/F13</f>
        <v>-0.26845637583892618</v>
      </c>
      <c r="K13" s="68">
        <f>((G13/B13)^(1/5)-1)</f>
        <v>-0.22515164166093526</v>
      </c>
    </row>
    <row r="15" spans="1:12" x14ac:dyDescent="0.3">
      <c r="A15" t="s">
        <v>326</v>
      </c>
    </row>
    <row r="18" spans="1:11" ht="22.8" x14ac:dyDescent="0.4">
      <c r="A18" s="162" t="s">
        <v>563</v>
      </c>
      <c r="B18" s="162"/>
      <c r="C18" s="162"/>
      <c r="D18" s="162"/>
      <c r="E18" s="162"/>
      <c r="F18" s="162"/>
      <c r="G18" s="162"/>
      <c r="H18" s="162"/>
      <c r="I18" s="162"/>
      <c r="J18" s="162"/>
      <c r="K18" s="162"/>
    </row>
    <row r="19" spans="1:11" ht="22.8" x14ac:dyDescent="0.4">
      <c r="A19" s="162" t="s">
        <v>562</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4.4" customHeight="1" x14ac:dyDescent="0.3">
      <c r="A23" s="64"/>
      <c r="B23" s="189" t="s">
        <v>243</v>
      </c>
      <c r="C23" s="182"/>
      <c r="D23" s="182"/>
      <c r="E23" s="182"/>
      <c r="F23" s="182"/>
      <c r="G23" s="182"/>
      <c r="H23" s="201"/>
      <c r="I23" s="202" t="s">
        <v>1110</v>
      </c>
      <c r="J23" s="202" t="s">
        <v>1111</v>
      </c>
      <c r="K23" s="202" t="s">
        <v>1112</v>
      </c>
    </row>
    <row r="24" spans="1:11" x14ac:dyDescent="0.3">
      <c r="A24" s="65"/>
      <c r="B24" s="189" t="s">
        <v>181</v>
      </c>
      <c r="C24" s="182"/>
      <c r="D24" s="182"/>
      <c r="E24" s="182"/>
      <c r="F24" s="182"/>
      <c r="G24" s="182"/>
      <c r="H24" s="201"/>
      <c r="I24" s="202"/>
      <c r="J24" s="202"/>
      <c r="K24" s="202"/>
    </row>
    <row r="25" spans="1:11" x14ac:dyDescent="0.3">
      <c r="A25" s="41" t="s">
        <v>194</v>
      </c>
      <c r="B25" s="111" t="s">
        <v>186</v>
      </c>
      <c r="C25" s="111" t="s">
        <v>187</v>
      </c>
      <c r="D25" s="111" t="s">
        <v>188</v>
      </c>
      <c r="E25" s="111" t="s">
        <v>189</v>
      </c>
      <c r="F25" s="111" t="s">
        <v>682</v>
      </c>
      <c r="G25" s="111" t="s">
        <v>709</v>
      </c>
      <c r="H25" s="201"/>
      <c r="I25" s="202"/>
      <c r="J25" s="202"/>
      <c r="K25" s="202"/>
    </row>
    <row r="26" spans="1:11" x14ac:dyDescent="0.3">
      <c r="A26" s="55" t="s">
        <v>198</v>
      </c>
      <c r="B26" s="89">
        <v>551</v>
      </c>
      <c r="C26" s="89">
        <v>506</v>
      </c>
      <c r="D26" s="89">
        <v>412</v>
      </c>
      <c r="E26" s="89">
        <v>290</v>
      </c>
      <c r="F26" s="89">
        <v>230</v>
      </c>
      <c r="G26" s="89">
        <v>175</v>
      </c>
      <c r="H26" s="201"/>
      <c r="I26" s="67">
        <f>G26/G$13</f>
        <v>0.40137614678899081</v>
      </c>
      <c r="J26" s="67">
        <f>(G26-F26)/F26</f>
        <v>-0.2391304347826087</v>
      </c>
      <c r="K26" s="67">
        <f>((G26/B26)^(1/5)-1)</f>
        <v>-0.20498139894326339</v>
      </c>
    </row>
    <row r="27" spans="1:11" x14ac:dyDescent="0.3">
      <c r="A27" s="55" t="s">
        <v>199</v>
      </c>
      <c r="B27" s="89">
        <v>1010</v>
      </c>
      <c r="C27" s="89">
        <v>882</v>
      </c>
      <c r="D27" s="89">
        <v>697</v>
      </c>
      <c r="E27" s="89">
        <v>502</v>
      </c>
      <c r="F27" s="89">
        <v>366</v>
      </c>
      <c r="G27" s="89">
        <v>261</v>
      </c>
      <c r="H27" s="201"/>
      <c r="I27" s="67">
        <f>G27/G$13</f>
        <v>0.59862385321100919</v>
      </c>
      <c r="J27" s="67">
        <f>(G27-F27)/F27</f>
        <v>-0.28688524590163933</v>
      </c>
      <c r="K27" s="67">
        <f>((G27/B27)^(1/5)-1)</f>
        <v>-0.23710665445515833</v>
      </c>
    </row>
    <row r="28" spans="1:11" x14ac:dyDescent="0.3">
      <c r="A28" s="48" t="s">
        <v>210</v>
      </c>
      <c r="B28" s="90">
        <v>1561</v>
      </c>
      <c r="C28" s="90">
        <v>1388</v>
      </c>
      <c r="D28" s="90">
        <v>1109</v>
      </c>
      <c r="E28" s="90">
        <v>792</v>
      </c>
      <c r="F28" s="90">
        <v>596</v>
      </c>
      <c r="G28" s="90">
        <v>436</v>
      </c>
      <c r="H28" s="201"/>
      <c r="I28" s="30"/>
      <c r="J28" s="68">
        <f>(G28-F28)/F28</f>
        <v>-0.26845637583892618</v>
      </c>
      <c r="K28" s="67">
        <f>((G28/B28)^(1/5)-1)</f>
        <v>-0.22515164166093526</v>
      </c>
    </row>
    <row r="30" spans="1:11" x14ac:dyDescent="0.3">
      <c r="A30" t="s">
        <v>328</v>
      </c>
    </row>
  </sheetData>
  <sheetProtection algorithmName="SHA-512" hashValue="PFwBzJLFWtDdz9odqHNdjaCRcvNWAfyp9IRst+b6Ai4U9Inx6VDHDS0rHtFde98tSPqipCeOHS6pvCU5Gqtshg==" saltValue="tBzuNirBHyEnUzNfbSycHA=="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44BF-8CA9-4185-8F62-17F6C3256B20}">
  <sheetPr>
    <pageSetUpPr fitToPage="1"/>
  </sheetPr>
  <dimension ref="A1:M15"/>
  <sheetViews>
    <sheetView topLeftCell="B1" workbookViewId="0">
      <selection activeCell="A2" sqref="A2"/>
    </sheetView>
  </sheetViews>
  <sheetFormatPr defaultRowHeight="14.4" x14ac:dyDescent="0.3"/>
  <cols>
    <col min="1" max="1" width="33.5546875" customWidth="1"/>
    <col min="2" max="2" width="26.5546875" bestFit="1" customWidth="1"/>
    <col min="3" max="8" width="16.5546875" bestFit="1" customWidth="1"/>
    <col min="9" max="9" width="1.6640625" customWidth="1"/>
    <col min="10" max="10" width="9.88671875" bestFit="1" customWidth="1"/>
    <col min="11" max="13" width="11.5546875" bestFit="1" customWidth="1"/>
  </cols>
  <sheetData>
    <row r="1" spans="1:13" ht="22.8" x14ac:dyDescent="0.4">
      <c r="A1" s="162" t="s">
        <v>235</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236</v>
      </c>
      <c r="B3" s="162"/>
      <c r="C3" s="162"/>
      <c r="D3" s="162"/>
      <c r="E3" s="162"/>
      <c r="F3" s="162"/>
      <c r="G3" s="162"/>
      <c r="H3" s="162"/>
      <c r="I3" s="162"/>
      <c r="J3" s="162"/>
      <c r="K3" s="162"/>
      <c r="L3" s="162"/>
      <c r="M3" s="162"/>
    </row>
    <row r="4" spans="1:13" ht="22.8" x14ac:dyDescent="0.4">
      <c r="A4" s="162" t="s">
        <v>708</v>
      </c>
      <c r="B4" s="162"/>
      <c r="C4" s="162"/>
      <c r="D4" s="162"/>
      <c r="E4" s="162"/>
      <c r="F4" s="162"/>
      <c r="G4" s="162"/>
      <c r="H4" s="162"/>
      <c r="I4" s="162"/>
      <c r="J4" s="162"/>
      <c r="K4" s="162"/>
      <c r="L4" s="162"/>
      <c r="M4" s="162"/>
    </row>
    <row r="5" spans="1:13" ht="22.8" x14ac:dyDescent="0.4">
      <c r="A5" s="34"/>
      <c r="B5" s="34"/>
      <c r="C5" s="34"/>
      <c r="D5" s="34"/>
      <c r="E5" s="34"/>
      <c r="F5" s="34"/>
      <c r="G5" s="34"/>
      <c r="H5" s="34"/>
      <c r="I5" s="34"/>
      <c r="J5" s="34"/>
      <c r="K5" s="34"/>
      <c r="L5" s="34"/>
      <c r="M5" s="34"/>
    </row>
    <row r="6" spans="1:13" ht="15.6" x14ac:dyDescent="0.3">
      <c r="A6" s="28"/>
      <c r="B6" s="28"/>
      <c r="C6" s="172" t="s">
        <v>181</v>
      </c>
      <c r="D6" s="173"/>
      <c r="E6" s="173"/>
      <c r="F6" s="173"/>
      <c r="G6" s="173"/>
      <c r="H6" s="173"/>
      <c r="I6" s="9"/>
      <c r="J6" s="13" t="s">
        <v>709</v>
      </c>
      <c r="K6" s="14" t="s">
        <v>710</v>
      </c>
      <c r="L6" s="14" t="s">
        <v>711</v>
      </c>
      <c r="M6" s="14" t="s">
        <v>712</v>
      </c>
    </row>
    <row r="7" spans="1:13" ht="15.6" x14ac:dyDescent="0.3">
      <c r="A7" s="15" t="s">
        <v>237</v>
      </c>
      <c r="B7" s="15" t="s">
        <v>195</v>
      </c>
      <c r="C7" s="16" t="s">
        <v>186</v>
      </c>
      <c r="D7" s="16" t="s">
        <v>187</v>
      </c>
      <c r="E7" s="16" t="s">
        <v>188</v>
      </c>
      <c r="F7" s="16" t="s">
        <v>189</v>
      </c>
      <c r="G7" s="16" t="s">
        <v>682</v>
      </c>
      <c r="H7" s="16" t="s">
        <v>709</v>
      </c>
      <c r="I7" s="9"/>
      <c r="J7" s="17" t="s">
        <v>196</v>
      </c>
      <c r="K7" s="17" t="s">
        <v>197</v>
      </c>
      <c r="L7" s="17" t="s">
        <v>685</v>
      </c>
      <c r="M7" s="17" t="s">
        <v>685</v>
      </c>
    </row>
    <row r="8" spans="1:13" ht="15.6" x14ac:dyDescent="0.3">
      <c r="A8" s="174" t="s">
        <v>238</v>
      </c>
      <c r="B8" s="18" t="s">
        <v>201</v>
      </c>
      <c r="C8" s="19">
        <v>115328</v>
      </c>
      <c r="D8" s="19">
        <v>117346</v>
      </c>
      <c r="E8" s="19">
        <v>118853</v>
      </c>
      <c r="F8" s="19">
        <v>120600</v>
      </c>
      <c r="G8" s="19">
        <v>122316</v>
      </c>
      <c r="H8" s="19">
        <v>125272</v>
      </c>
      <c r="I8" s="20"/>
      <c r="J8" s="21">
        <f>H8/H$12</f>
        <v>0.98697656096119757</v>
      </c>
      <c r="K8" s="21">
        <f t="shared" ref="K8:K13" si="0">(H8-G8)/G8</f>
        <v>2.4166911933025934E-2</v>
      </c>
      <c r="L8" s="21">
        <f>((F8/C8)^(1/3)-1)</f>
        <v>1.5011234172171983E-2</v>
      </c>
      <c r="M8" s="21">
        <f t="shared" ref="M8:M13" si="1">((H8/C8)^(1/5)-1)</f>
        <v>1.6678992999448417E-2</v>
      </c>
    </row>
    <row r="9" spans="1:13" ht="15.6" x14ac:dyDescent="0.3">
      <c r="A9" s="175"/>
      <c r="B9" s="18" t="s">
        <v>684</v>
      </c>
      <c r="C9" s="22">
        <v>7271055515.9127035</v>
      </c>
      <c r="D9" s="22">
        <v>7538993005.1673698</v>
      </c>
      <c r="E9" s="22">
        <v>8075356053.2098627</v>
      </c>
      <c r="F9" s="22">
        <v>8306492313.7598724</v>
      </c>
      <c r="G9" s="22">
        <v>7795939067.559988</v>
      </c>
      <c r="H9" s="22">
        <v>8147620779.0998964</v>
      </c>
      <c r="I9" s="20"/>
      <c r="J9" s="21">
        <f>H9/H$13</f>
        <v>0.97195023520064949</v>
      </c>
      <c r="K9" s="21">
        <f t="shared" si="0"/>
        <v>4.5110885102130426E-2</v>
      </c>
      <c r="L9" s="21">
        <f t="shared" ref="L9:L13" si="2">((F9/C9)^(1/3)-1)</f>
        <v>4.537811120328894E-2</v>
      </c>
      <c r="M9" s="21">
        <f t="shared" si="1"/>
        <v>2.3025995159413393E-2</v>
      </c>
    </row>
    <row r="10" spans="1:13" ht="15.6" x14ac:dyDescent="0.3">
      <c r="A10" s="174" t="s">
        <v>239</v>
      </c>
      <c r="B10" s="18" t="s">
        <v>201</v>
      </c>
      <c r="C10" s="19">
        <v>664</v>
      </c>
      <c r="D10" s="19">
        <v>1006</v>
      </c>
      <c r="E10" s="19">
        <v>1419</v>
      </c>
      <c r="F10" s="19">
        <v>1855</v>
      </c>
      <c r="G10" s="19">
        <v>1854</v>
      </c>
      <c r="H10" s="19">
        <v>1815</v>
      </c>
      <c r="I10" s="20"/>
      <c r="J10" s="21">
        <f>H10/H$12</f>
        <v>1.4299783336616112E-2</v>
      </c>
      <c r="K10" s="21">
        <f t="shared" si="0"/>
        <v>-2.1035598705501618E-2</v>
      </c>
      <c r="L10" s="21">
        <f t="shared" si="2"/>
        <v>0.40839760603602349</v>
      </c>
      <c r="M10" s="21">
        <f t="shared" si="1"/>
        <v>0.22276137041388866</v>
      </c>
    </row>
    <row r="11" spans="1:13" ht="15.6" x14ac:dyDescent="0.3">
      <c r="A11" s="175"/>
      <c r="B11" s="18" t="s">
        <v>684</v>
      </c>
      <c r="C11" s="22">
        <v>52172724.179999746</v>
      </c>
      <c r="D11" s="22">
        <v>92123423.439999253</v>
      </c>
      <c r="E11" s="22">
        <v>151999433.52999726</v>
      </c>
      <c r="F11" s="22">
        <v>207222567.39999738</v>
      </c>
      <c r="G11" s="22">
        <v>238178400.19000027</v>
      </c>
      <c r="H11" s="22">
        <v>235134308.57999921</v>
      </c>
      <c r="I11" s="20"/>
      <c r="J11" s="21">
        <f>H11/H$13</f>
        <v>2.8049764799352877E-2</v>
      </c>
      <c r="K11" s="21">
        <f t="shared" si="0"/>
        <v>-1.278072070167873E-2</v>
      </c>
      <c r="L11" s="21">
        <f t="shared" si="2"/>
        <v>0.58366935195009506</v>
      </c>
      <c r="M11" s="21">
        <f t="shared" si="1"/>
        <v>0.35137069738195348</v>
      </c>
    </row>
    <row r="12" spans="1:13" s="33" customFormat="1" ht="15.6" x14ac:dyDescent="0.3">
      <c r="A12" s="176" t="s">
        <v>210</v>
      </c>
      <c r="B12" s="23" t="s">
        <v>201</v>
      </c>
      <c r="C12" s="24">
        <v>115574</v>
      </c>
      <c r="D12" s="24">
        <v>117934</v>
      </c>
      <c r="E12" s="24">
        <v>119842</v>
      </c>
      <c r="F12" s="24">
        <v>121916</v>
      </c>
      <c r="G12" s="24">
        <v>123969</v>
      </c>
      <c r="H12" s="24">
        <v>126925</v>
      </c>
      <c r="I12" s="36"/>
      <c r="J12" s="26"/>
      <c r="K12" s="26">
        <f t="shared" si="0"/>
        <v>2.3844670845130637E-2</v>
      </c>
      <c r="L12" s="26">
        <f t="shared" si="2"/>
        <v>1.7966580005453592E-2</v>
      </c>
      <c r="M12" s="26">
        <f t="shared" si="1"/>
        <v>1.8913709064925621E-2</v>
      </c>
    </row>
    <row r="13" spans="1:13" s="33" customFormat="1" ht="15.6" x14ac:dyDescent="0.3">
      <c r="A13" s="177"/>
      <c r="B13" s="23" t="s">
        <v>684</v>
      </c>
      <c r="C13" s="27">
        <v>7323228240.0926151</v>
      </c>
      <c r="D13" s="27">
        <v>7631116428.6079512</v>
      </c>
      <c r="E13" s="27">
        <v>8227355486.7399292</v>
      </c>
      <c r="F13" s="27">
        <v>8513714881.1600132</v>
      </c>
      <c r="G13" s="27">
        <v>8034117467.7500486</v>
      </c>
      <c r="H13" s="27">
        <v>8382755087.6798754</v>
      </c>
      <c r="I13" s="36"/>
      <c r="J13" s="26"/>
      <c r="K13" s="26">
        <f t="shared" si="0"/>
        <v>4.3394638095509766E-2</v>
      </c>
      <c r="L13" s="26">
        <f t="shared" si="2"/>
        <v>5.1490881069599981E-2</v>
      </c>
      <c r="M13" s="26">
        <f t="shared" si="1"/>
        <v>2.7393565919166418E-2</v>
      </c>
    </row>
    <row r="15" spans="1:13" x14ac:dyDescent="0.3">
      <c r="A15" t="s">
        <v>240</v>
      </c>
    </row>
  </sheetData>
  <sheetProtection algorithmName="SHA-512" hashValue="6UH70LXXQltnW2hdH2EJOgvHS0XbgCRk7DSeCPjoujSrdcAV0EZLFQZ+hheH+aeyBGwfwBiggz+n11DMD30jIw==" saltValue="+WeaIoggwaWPYiRfUdQ97w==" spinCount="100000" sheet="1" objects="1" scenarios="1"/>
  <mergeCells count="8">
    <mergeCell ref="A10:A11"/>
    <mergeCell ref="A12:A13"/>
    <mergeCell ref="A1:M1"/>
    <mergeCell ref="A2:M2"/>
    <mergeCell ref="A3:M3"/>
    <mergeCell ref="A4:M4"/>
    <mergeCell ref="C6:H6"/>
    <mergeCell ref="A8:A9"/>
  </mergeCells>
  <printOptions horizontalCentered="1"/>
  <pageMargins left="0.25" right="0.25" top="0.75" bottom="0.75" header="0.3" footer="0.3"/>
  <pageSetup scale="65" fitToHeight="10" orientation="landscape" r:id="rId1"/>
  <headerFooter>
    <oddFooter>Page &amp;P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CB72-0456-45D3-9083-EE6D54D4ED0A}">
  <sheetPr>
    <pageSetUpPr fitToPage="1"/>
  </sheetPr>
  <dimension ref="A1:L40"/>
  <sheetViews>
    <sheetView workbookViewId="0">
      <selection activeCell="A2" sqref="A2"/>
    </sheetView>
  </sheetViews>
  <sheetFormatPr defaultRowHeight="14.4" x14ac:dyDescent="0.3"/>
  <cols>
    <col min="1" max="1" width="42.21875" bestFit="1" customWidth="1"/>
    <col min="8" max="8" width="1.88671875" customWidth="1"/>
    <col min="10" max="10" width="9.88671875" customWidth="1"/>
  </cols>
  <sheetData>
    <row r="1" spans="1:12" ht="22.95" customHeight="1" x14ac:dyDescent="0.4">
      <c r="A1" s="162" t="s">
        <v>564</v>
      </c>
      <c r="B1" s="162"/>
      <c r="C1" s="162"/>
      <c r="D1" s="162"/>
      <c r="E1" s="162"/>
      <c r="F1" s="162"/>
      <c r="G1" s="162"/>
      <c r="H1" s="162"/>
      <c r="I1" s="162"/>
      <c r="J1" s="162"/>
      <c r="K1" s="162"/>
      <c r="L1" s="39"/>
    </row>
    <row r="2" spans="1:12" ht="22.95" customHeight="1" x14ac:dyDescent="0.4">
      <c r="A2" s="162" t="s">
        <v>562</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ht="14.4" customHeight="1"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228</v>
      </c>
      <c r="B8" s="111" t="s">
        <v>186</v>
      </c>
      <c r="C8" s="111" t="s">
        <v>187</v>
      </c>
      <c r="D8" s="111" t="s">
        <v>188</v>
      </c>
      <c r="E8" s="111" t="s">
        <v>189</v>
      </c>
      <c r="F8" s="111" t="s">
        <v>682</v>
      </c>
      <c r="G8" s="111" t="s">
        <v>709</v>
      </c>
      <c r="H8" s="201"/>
      <c r="I8" s="202"/>
      <c r="J8" s="202"/>
      <c r="K8" s="202"/>
    </row>
    <row r="9" spans="1:12" x14ac:dyDescent="0.3">
      <c r="A9" s="55" t="s">
        <v>229</v>
      </c>
      <c r="B9" s="89">
        <v>737</v>
      </c>
      <c r="C9" s="89">
        <v>725</v>
      </c>
      <c r="D9" s="89">
        <v>592</v>
      </c>
      <c r="E9" s="89">
        <v>402</v>
      </c>
      <c r="F9" s="89">
        <v>305</v>
      </c>
      <c r="G9" s="89">
        <v>219</v>
      </c>
      <c r="H9" s="201"/>
      <c r="I9" s="67">
        <f>G9/G$14</f>
        <v>0.50229357798165142</v>
      </c>
      <c r="J9" s="67">
        <f t="shared" ref="J9:J14" si="0">(G9-F9)/F9</f>
        <v>-0.28196721311475409</v>
      </c>
      <c r="K9" s="67">
        <f t="shared" ref="K9:K14" si="1">((G9/B9)^(1/5)-1)</f>
        <v>-0.21549570537284335</v>
      </c>
    </row>
    <row r="10" spans="1:12" x14ac:dyDescent="0.3">
      <c r="A10" s="55" t="s">
        <v>230</v>
      </c>
      <c r="B10" s="89">
        <v>291</v>
      </c>
      <c r="C10" s="89">
        <v>209</v>
      </c>
      <c r="D10" s="89">
        <v>150</v>
      </c>
      <c r="E10" s="89">
        <v>105</v>
      </c>
      <c r="F10" s="89">
        <v>74</v>
      </c>
      <c r="G10" s="89">
        <v>57</v>
      </c>
      <c r="H10" s="201"/>
      <c r="I10" s="67">
        <f>G10/G$14</f>
        <v>0.13073394495412843</v>
      </c>
      <c r="J10" s="67">
        <f t="shared" si="0"/>
        <v>-0.22972972972972974</v>
      </c>
      <c r="K10" s="67">
        <f t="shared" si="1"/>
        <v>-0.27823407760674468</v>
      </c>
    </row>
    <row r="11" spans="1:12" x14ac:dyDescent="0.3">
      <c r="A11" s="55" t="s">
        <v>231</v>
      </c>
      <c r="B11" s="89">
        <v>217</v>
      </c>
      <c r="C11" s="89">
        <v>231</v>
      </c>
      <c r="D11" s="89">
        <v>115</v>
      </c>
      <c r="E11" s="89">
        <v>81</v>
      </c>
      <c r="F11" s="89">
        <v>66</v>
      </c>
      <c r="G11" s="89">
        <v>49</v>
      </c>
      <c r="H11" s="201"/>
      <c r="I11" s="67">
        <f>G11/G$14</f>
        <v>0.11238532110091744</v>
      </c>
      <c r="J11" s="67">
        <f t="shared" si="0"/>
        <v>-0.25757575757575757</v>
      </c>
      <c r="K11" s="67">
        <f t="shared" si="1"/>
        <v>-0.25741312448266018</v>
      </c>
    </row>
    <row r="12" spans="1:12" x14ac:dyDescent="0.3">
      <c r="A12" s="55" t="s">
        <v>232</v>
      </c>
      <c r="B12" s="89">
        <v>273</v>
      </c>
      <c r="C12" s="89">
        <v>211</v>
      </c>
      <c r="D12" s="89">
        <v>191</v>
      </c>
      <c r="E12" s="89">
        <v>149</v>
      </c>
      <c r="F12" s="89">
        <v>106</v>
      </c>
      <c r="G12" s="89">
        <v>81</v>
      </c>
      <c r="H12" s="201"/>
      <c r="I12" s="67">
        <f>G12/G$14</f>
        <v>0.18577981651376146</v>
      </c>
      <c r="J12" s="67">
        <f t="shared" si="0"/>
        <v>-0.23584905660377359</v>
      </c>
      <c r="K12" s="67">
        <f t="shared" si="1"/>
        <v>-0.21573203748220882</v>
      </c>
    </row>
    <row r="13" spans="1:12" x14ac:dyDescent="0.3">
      <c r="A13" s="55" t="s">
        <v>233</v>
      </c>
      <c r="B13" s="94">
        <v>43</v>
      </c>
      <c r="C13" s="94" t="s">
        <v>267</v>
      </c>
      <c r="D13" s="94">
        <v>61</v>
      </c>
      <c r="E13" s="94">
        <v>55</v>
      </c>
      <c r="F13" s="94">
        <v>45</v>
      </c>
      <c r="G13" s="94">
        <v>30</v>
      </c>
      <c r="H13" s="201"/>
      <c r="I13" s="67">
        <f>G13/G$14</f>
        <v>6.8807339449541288E-2</v>
      </c>
      <c r="J13" s="67">
        <f t="shared" si="0"/>
        <v>-0.33333333333333331</v>
      </c>
      <c r="K13" s="67">
        <f t="shared" si="1"/>
        <v>-6.9469613008794062E-2</v>
      </c>
    </row>
    <row r="14" spans="1:12" x14ac:dyDescent="0.3">
      <c r="A14" s="48" t="s">
        <v>210</v>
      </c>
      <c r="B14" s="90">
        <v>1561</v>
      </c>
      <c r="C14" s="90">
        <v>1388</v>
      </c>
      <c r="D14" s="90">
        <v>1109</v>
      </c>
      <c r="E14" s="90">
        <v>792</v>
      </c>
      <c r="F14" s="90">
        <v>596</v>
      </c>
      <c r="G14" s="90">
        <v>436</v>
      </c>
      <c r="H14" s="201"/>
      <c r="I14" s="30"/>
      <c r="J14" s="68">
        <f t="shared" si="0"/>
        <v>-0.26845637583892618</v>
      </c>
      <c r="K14" s="68">
        <f t="shared" si="1"/>
        <v>-0.22515164166093526</v>
      </c>
    </row>
    <row r="16" spans="1:12" x14ac:dyDescent="0.3">
      <c r="A16" t="s">
        <v>331</v>
      </c>
    </row>
    <row r="19" spans="1:11" ht="22.8" x14ac:dyDescent="0.4">
      <c r="A19" s="162" t="s">
        <v>565</v>
      </c>
      <c r="B19" s="162"/>
      <c r="C19" s="162"/>
      <c r="D19" s="162"/>
      <c r="E19" s="162"/>
      <c r="F19" s="162"/>
      <c r="G19" s="162"/>
      <c r="H19" s="162"/>
      <c r="I19" s="162"/>
      <c r="J19" s="162"/>
      <c r="K19" s="162"/>
    </row>
    <row r="20" spans="1:11" ht="22.8" x14ac:dyDescent="0.4">
      <c r="A20" s="162" t="s">
        <v>562</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4.4" customHeight="1" x14ac:dyDescent="0.3">
      <c r="A24" s="64"/>
      <c r="B24" s="189" t="s">
        <v>243</v>
      </c>
      <c r="C24" s="182"/>
      <c r="D24" s="182"/>
      <c r="E24" s="182"/>
      <c r="F24" s="182"/>
      <c r="G24" s="182"/>
      <c r="H24" s="203"/>
      <c r="I24" s="202" t="s">
        <v>1110</v>
      </c>
      <c r="J24" s="202" t="s">
        <v>1111</v>
      </c>
      <c r="K24" s="202" t="s">
        <v>1112</v>
      </c>
    </row>
    <row r="25" spans="1:11" x14ac:dyDescent="0.3">
      <c r="A25" s="65"/>
      <c r="B25" s="189" t="s">
        <v>181</v>
      </c>
      <c r="C25" s="182"/>
      <c r="D25" s="182"/>
      <c r="E25" s="182"/>
      <c r="F25" s="182"/>
      <c r="G25" s="182"/>
      <c r="H25" s="204"/>
      <c r="I25" s="202"/>
      <c r="J25" s="202"/>
      <c r="K25" s="202"/>
    </row>
    <row r="26" spans="1:11" x14ac:dyDescent="0.3">
      <c r="A26" s="41" t="s">
        <v>333</v>
      </c>
      <c r="B26" s="111" t="s">
        <v>186</v>
      </c>
      <c r="C26" s="111" t="s">
        <v>187</v>
      </c>
      <c r="D26" s="111" t="s">
        <v>188</v>
      </c>
      <c r="E26" s="111" t="s">
        <v>189</v>
      </c>
      <c r="F26" s="111" t="s">
        <v>682</v>
      </c>
      <c r="G26" s="111" t="s">
        <v>709</v>
      </c>
      <c r="H26" s="204"/>
      <c r="I26" s="202"/>
      <c r="J26" s="202"/>
      <c r="K26" s="202"/>
    </row>
    <row r="27" spans="1:11" x14ac:dyDescent="0.3">
      <c r="A27" s="55" t="s">
        <v>214</v>
      </c>
      <c r="B27" s="89">
        <v>495</v>
      </c>
      <c r="C27" s="89">
        <v>445</v>
      </c>
      <c r="D27" s="89">
        <v>320</v>
      </c>
      <c r="E27" s="89">
        <v>218</v>
      </c>
      <c r="F27" s="89">
        <v>153</v>
      </c>
      <c r="G27" s="89">
        <v>126</v>
      </c>
      <c r="H27" s="204"/>
      <c r="I27" s="67">
        <f>G27/G$14</f>
        <v>0.28899082568807338</v>
      </c>
      <c r="J27" s="67">
        <f>(G27-F27)/F27</f>
        <v>-0.17647058823529413</v>
      </c>
      <c r="K27" s="67">
        <f>((G27/B27)^(1/5)-1)</f>
        <v>-0.23940569507421305</v>
      </c>
    </row>
    <row r="28" spans="1:11" x14ac:dyDescent="0.3">
      <c r="A28" s="55" t="s">
        <v>215</v>
      </c>
      <c r="B28" s="89">
        <v>242</v>
      </c>
      <c r="C28" s="89">
        <v>214</v>
      </c>
      <c r="D28" s="89">
        <v>200</v>
      </c>
      <c r="E28" s="89">
        <v>149</v>
      </c>
      <c r="F28" s="89">
        <v>113</v>
      </c>
      <c r="G28" s="89">
        <v>86</v>
      </c>
      <c r="H28" s="204"/>
      <c r="I28" s="67">
        <f t="shared" ref="I28:I36" si="2">G28/G$14</f>
        <v>0.19724770642201836</v>
      </c>
      <c r="J28" s="67">
        <f t="shared" ref="J28:J38" si="3">(G28-F28)/F28</f>
        <v>-0.23893805309734514</v>
      </c>
      <c r="K28" s="67">
        <f t="shared" ref="K28:K38" si="4">((G28/B28)^(1/5)-1)</f>
        <v>-0.18691374957735896</v>
      </c>
    </row>
    <row r="29" spans="1:11" x14ac:dyDescent="0.3">
      <c r="A29" s="55" t="s">
        <v>216</v>
      </c>
      <c r="B29" s="89">
        <v>39</v>
      </c>
      <c r="C29" s="89">
        <v>40</v>
      </c>
      <c r="D29" s="89">
        <v>32</v>
      </c>
      <c r="E29" s="89">
        <v>27</v>
      </c>
      <c r="F29" s="89">
        <v>22</v>
      </c>
      <c r="G29" s="94" t="s">
        <v>267</v>
      </c>
      <c r="H29" s="204"/>
      <c r="I29" s="67"/>
      <c r="J29" s="67"/>
      <c r="K29" s="67"/>
    </row>
    <row r="30" spans="1:11" x14ac:dyDescent="0.3">
      <c r="A30" s="55" t="s">
        <v>217</v>
      </c>
      <c r="B30" s="89">
        <v>328</v>
      </c>
      <c r="C30" s="89">
        <v>269</v>
      </c>
      <c r="D30" s="89">
        <v>223</v>
      </c>
      <c r="E30" s="89">
        <v>168</v>
      </c>
      <c r="F30" s="89">
        <v>136</v>
      </c>
      <c r="G30" s="89">
        <v>83</v>
      </c>
      <c r="H30" s="204"/>
      <c r="I30" s="67">
        <f t="shared" si="2"/>
        <v>0.19036697247706422</v>
      </c>
      <c r="J30" s="67">
        <f t="shared" si="3"/>
        <v>-0.38970588235294118</v>
      </c>
      <c r="K30" s="67">
        <f t="shared" si="4"/>
        <v>-0.2403022332446807</v>
      </c>
    </row>
    <row r="31" spans="1:11" x14ac:dyDescent="0.3">
      <c r="A31" s="55" t="s">
        <v>218</v>
      </c>
      <c r="B31" s="89">
        <v>82</v>
      </c>
      <c r="C31" s="89">
        <v>94</v>
      </c>
      <c r="D31" s="89">
        <v>76</v>
      </c>
      <c r="E31" s="89">
        <v>49</v>
      </c>
      <c r="F31" s="89">
        <v>36</v>
      </c>
      <c r="G31" s="89">
        <v>24</v>
      </c>
      <c r="H31" s="204"/>
      <c r="I31" s="67">
        <f t="shared" si="2"/>
        <v>5.5045871559633031E-2</v>
      </c>
      <c r="J31" s="67">
        <f t="shared" si="3"/>
        <v>-0.33333333333333331</v>
      </c>
      <c r="K31" s="67">
        <f t="shared" si="4"/>
        <v>-0.2178690391833934</v>
      </c>
    </row>
    <row r="32" spans="1:11" x14ac:dyDescent="0.3">
      <c r="A32" s="55" t="s">
        <v>219</v>
      </c>
      <c r="B32" s="89">
        <v>33</v>
      </c>
      <c r="C32" s="89">
        <v>26</v>
      </c>
      <c r="D32" s="89">
        <v>23</v>
      </c>
      <c r="E32" s="94" t="s">
        <v>267</v>
      </c>
      <c r="F32" s="94" t="s">
        <v>267</v>
      </c>
      <c r="G32" s="94" t="s">
        <v>267</v>
      </c>
      <c r="H32" s="204"/>
      <c r="I32" s="67"/>
      <c r="J32" s="67"/>
      <c r="K32" s="67"/>
    </row>
    <row r="33" spans="1:11" x14ac:dyDescent="0.3">
      <c r="A33" s="55" t="s">
        <v>220</v>
      </c>
      <c r="B33" s="94" t="s">
        <v>267</v>
      </c>
      <c r="C33" s="94" t="s">
        <v>267</v>
      </c>
      <c r="D33" s="94" t="s">
        <v>267</v>
      </c>
      <c r="E33" s="94" t="s">
        <v>267</v>
      </c>
      <c r="F33" s="94" t="s">
        <v>267</v>
      </c>
      <c r="G33" s="94" t="s">
        <v>267</v>
      </c>
      <c r="H33" s="204"/>
      <c r="I33" s="67"/>
      <c r="J33" s="67"/>
      <c r="K33" s="67"/>
    </row>
    <row r="34" spans="1:11" x14ac:dyDescent="0.3">
      <c r="A34" s="55" t="s">
        <v>221</v>
      </c>
      <c r="B34" s="89">
        <v>35</v>
      </c>
      <c r="C34" s="89">
        <v>31</v>
      </c>
      <c r="D34" s="89">
        <v>24</v>
      </c>
      <c r="E34" s="89">
        <v>25</v>
      </c>
      <c r="F34" s="89">
        <v>24</v>
      </c>
      <c r="G34" s="94" t="s">
        <v>267</v>
      </c>
      <c r="H34" s="204"/>
      <c r="I34" s="67"/>
      <c r="J34" s="67"/>
      <c r="K34" s="67"/>
    </row>
    <row r="35" spans="1:11" x14ac:dyDescent="0.3">
      <c r="A35" s="55" t="s">
        <v>686</v>
      </c>
      <c r="B35" s="89">
        <v>57</v>
      </c>
      <c r="C35" s="89">
        <v>42</v>
      </c>
      <c r="D35" s="89">
        <v>29</v>
      </c>
      <c r="E35" s="89">
        <v>27</v>
      </c>
      <c r="F35" s="94" t="s">
        <v>267</v>
      </c>
      <c r="G35" s="89">
        <v>25</v>
      </c>
      <c r="H35" s="204"/>
      <c r="I35" s="67">
        <f t="shared" si="2"/>
        <v>5.7339449541284407E-2</v>
      </c>
      <c r="J35" s="67"/>
      <c r="K35" s="67">
        <f t="shared" si="4"/>
        <v>-0.15196645703838962</v>
      </c>
    </row>
    <row r="36" spans="1:11" x14ac:dyDescent="0.3">
      <c r="A36" s="55" t="s">
        <v>223</v>
      </c>
      <c r="B36" s="89">
        <v>168</v>
      </c>
      <c r="C36" s="89">
        <v>169</v>
      </c>
      <c r="D36" s="89">
        <v>139</v>
      </c>
      <c r="E36" s="89">
        <v>84</v>
      </c>
      <c r="F36" s="89">
        <v>72</v>
      </c>
      <c r="G36" s="89">
        <v>41</v>
      </c>
      <c r="H36" s="204"/>
      <c r="I36" s="67">
        <f t="shared" si="2"/>
        <v>9.4036697247706427E-2</v>
      </c>
      <c r="J36" s="67">
        <f t="shared" si="3"/>
        <v>-0.43055555555555558</v>
      </c>
      <c r="K36" s="67">
        <f t="shared" si="4"/>
        <v>-0.24578543503700045</v>
      </c>
    </row>
    <row r="37" spans="1:11" x14ac:dyDescent="0.3">
      <c r="A37" s="55" t="s">
        <v>224</v>
      </c>
      <c r="B37" s="89">
        <v>74</v>
      </c>
      <c r="C37" s="89">
        <v>51</v>
      </c>
      <c r="D37" s="94">
        <v>35</v>
      </c>
      <c r="E37" s="94">
        <v>30</v>
      </c>
      <c r="F37" s="94" t="s">
        <v>267</v>
      </c>
      <c r="G37" s="94" t="s">
        <v>267</v>
      </c>
      <c r="H37" s="204"/>
      <c r="I37" s="67"/>
      <c r="J37" s="67"/>
      <c r="K37" s="67"/>
    </row>
    <row r="38" spans="1:11" x14ac:dyDescent="0.3">
      <c r="A38" s="48" t="s">
        <v>210</v>
      </c>
      <c r="B38" s="90">
        <v>1561</v>
      </c>
      <c r="C38" s="90">
        <v>1388</v>
      </c>
      <c r="D38" s="90">
        <v>1109</v>
      </c>
      <c r="E38" s="90">
        <v>792</v>
      </c>
      <c r="F38" s="90">
        <v>596</v>
      </c>
      <c r="G38" s="90">
        <v>436</v>
      </c>
      <c r="H38" s="205"/>
      <c r="I38" s="30"/>
      <c r="J38" s="68">
        <f t="shared" si="3"/>
        <v>-0.26845637583892618</v>
      </c>
      <c r="K38" s="68">
        <f t="shared" si="4"/>
        <v>-0.22515164166093526</v>
      </c>
    </row>
    <row r="40" spans="1:11" x14ac:dyDescent="0.3">
      <c r="A40" t="s">
        <v>334</v>
      </c>
    </row>
  </sheetData>
  <sheetProtection algorithmName="SHA-512" hashValue="4a/oZe2GVg0nUdmeciRvBJtf3wE1PC+0trKUV+flScQ1g/XGUbzR85LR/2XyCegvQ/h1gDBPCfsbHQp/z5HjkA==" saltValue="+Wib6/ebYP3dT/NekSYorg=="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1" fitToHeight="10" orientation="portrait" r:id="rId1"/>
  <headerFooter>
    <oddFooter>Page &amp;P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104F6-12D4-4F82-B2D6-971377E2C7C1}">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566</v>
      </c>
      <c r="B1" s="162"/>
      <c r="C1" s="162"/>
      <c r="D1" s="162"/>
      <c r="E1" s="162"/>
      <c r="F1" s="162"/>
      <c r="G1" s="162"/>
      <c r="H1" s="162"/>
      <c r="I1" s="162"/>
      <c r="J1" s="162"/>
      <c r="K1" s="162"/>
      <c r="L1" s="39"/>
    </row>
    <row r="2" spans="1:12" ht="22.95" customHeight="1" x14ac:dyDescent="0.4">
      <c r="A2" s="162" t="s">
        <v>562</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19.5" customHeight="1"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v>38</v>
      </c>
      <c r="C9" s="94">
        <v>38</v>
      </c>
      <c r="D9" s="94">
        <v>25</v>
      </c>
      <c r="E9" s="94">
        <v>25</v>
      </c>
      <c r="F9" s="94">
        <v>23</v>
      </c>
      <c r="G9" s="94" t="s">
        <v>267</v>
      </c>
      <c r="H9" s="201"/>
      <c r="I9" s="67"/>
      <c r="J9" s="67"/>
      <c r="K9" s="67"/>
    </row>
    <row r="10" spans="1:12" x14ac:dyDescent="0.3">
      <c r="A10" s="112" t="s">
        <v>718</v>
      </c>
      <c r="B10" s="89">
        <v>105</v>
      </c>
      <c r="C10" s="89">
        <v>100</v>
      </c>
      <c r="D10" s="89">
        <v>87</v>
      </c>
      <c r="E10" s="89">
        <v>57</v>
      </c>
      <c r="F10" s="89">
        <v>53</v>
      </c>
      <c r="G10" s="89">
        <v>40</v>
      </c>
      <c r="H10" s="201"/>
      <c r="I10" s="67">
        <f t="shared" ref="I10:I13" si="0">G10/G$17</f>
        <v>9.1743119266055051E-2</v>
      </c>
      <c r="J10" s="67">
        <f t="shared" ref="J10:J13" si="1">(G10-F10)/F10</f>
        <v>-0.24528301886792453</v>
      </c>
      <c r="K10" s="67">
        <f t="shared" ref="K10:K13" si="2">((G10/B10)^(1/5)-1)</f>
        <v>-0.17553136521892476</v>
      </c>
    </row>
    <row r="11" spans="1:12" x14ac:dyDescent="0.3">
      <c r="A11" s="112" t="s">
        <v>717</v>
      </c>
      <c r="B11" s="94" t="s">
        <v>267</v>
      </c>
      <c r="C11" s="94" t="s">
        <v>267</v>
      </c>
      <c r="D11" s="94" t="s">
        <v>267</v>
      </c>
      <c r="E11" s="94" t="s">
        <v>267</v>
      </c>
      <c r="F11" s="94" t="s">
        <v>267</v>
      </c>
      <c r="G11" s="94" t="s">
        <v>267</v>
      </c>
      <c r="H11" s="201"/>
      <c r="I11" s="67"/>
      <c r="J11" s="67"/>
      <c r="K11" s="67"/>
    </row>
    <row r="12" spans="1:12" x14ac:dyDescent="0.3">
      <c r="A12" s="112" t="s">
        <v>716</v>
      </c>
      <c r="B12" s="94" t="s">
        <v>267</v>
      </c>
      <c r="C12" s="94" t="s">
        <v>267</v>
      </c>
      <c r="D12" s="94" t="s">
        <v>267</v>
      </c>
      <c r="E12" s="94" t="s">
        <v>267</v>
      </c>
      <c r="F12" s="94" t="s">
        <v>267</v>
      </c>
      <c r="G12" s="94" t="s">
        <v>267</v>
      </c>
      <c r="H12" s="201"/>
      <c r="I12" s="67"/>
      <c r="J12" s="67"/>
      <c r="K12" s="67"/>
    </row>
    <row r="13" spans="1:12" x14ac:dyDescent="0.3">
      <c r="A13" s="112" t="s">
        <v>265</v>
      </c>
      <c r="B13" s="89">
        <v>1335</v>
      </c>
      <c r="C13" s="89">
        <v>1182</v>
      </c>
      <c r="D13" s="89">
        <v>929</v>
      </c>
      <c r="E13" s="89">
        <v>664</v>
      </c>
      <c r="F13" s="89">
        <v>478</v>
      </c>
      <c r="G13" s="89">
        <v>356</v>
      </c>
      <c r="H13" s="201"/>
      <c r="I13" s="67">
        <f t="shared" si="0"/>
        <v>0.8165137614678899</v>
      </c>
      <c r="J13" s="67">
        <f t="shared" si="1"/>
        <v>-0.25523012552301255</v>
      </c>
      <c r="K13" s="67">
        <f t="shared" si="2"/>
        <v>-0.23229610072524509</v>
      </c>
    </row>
    <row r="14" spans="1:12" x14ac:dyDescent="0.3">
      <c r="A14" s="112" t="s">
        <v>715</v>
      </c>
      <c r="B14" s="94">
        <v>41</v>
      </c>
      <c r="C14" s="94">
        <v>35</v>
      </c>
      <c r="D14" s="94">
        <v>29</v>
      </c>
      <c r="E14" s="94">
        <v>26</v>
      </c>
      <c r="F14" s="94" t="s">
        <v>267</v>
      </c>
      <c r="G14" s="94" t="s">
        <v>267</v>
      </c>
      <c r="H14" s="201"/>
      <c r="I14" s="67"/>
      <c r="J14" s="67"/>
      <c r="K14" s="67"/>
    </row>
    <row r="15" spans="1:12" x14ac:dyDescent="0.3">
      <c r="A15" s="112" t="s">
        <v>266</v>
      </c>
      <c r="B15" s="94" t="s">
        <v>267</v>
      </c>
      <c r="C15" s="94" t="s">
        <v>267</v>
      </c>
      <c r="D15" s="94" t="s">
        <v>267</v>
      </c>
      <c r="E15" s="94" t="s">
        <v>267</v>
      </c>
      <c r="F15" s="94" t="s">
        <v>267</v>
      </c>
      <c r="G15" s="94" t="s">
        <v>267</v>
      </c>
      <c r="H15" s="201"/>
      <c r="I15" s="67"/>
      <c r="J15" s="67"/>
      <c r="K15" s="67"/>
    </row>
    <row r="16" spans="1:12" x14ac:dyDescent="0.3">
      <c r="A16" s="112" t="s">
        <v>714</v>
      </c>
      <c r="B16" s="94">
        <v>20</v>
      </c>
      <c r="C16" s="94" t="s">
        <v>267</v>
      </c>
      <c r="D16" s="94">
        <v>21</v>
      </c>
      <c r="E16" s="94" t="s">
        <v>267</v>
      </c>
      <c r="F16" s="94" t="s">
        <v>267</v>
      </c>
      <c r="G16" s="94" t="s">
        <v>267</v>
      </c>
      <c r="H16" s="201"/>
      <c r="I16" s="67"/>
      <c r="J16" s="67"/>
      <c r="K16" s="67"/>
    </row>
    <row r="17" spans="1:12" x14ac:dyDescent="0.3">
      <c r="A17" s="113" t="s">
        <v>210</v>
      </c>
      <c r="B17" s="90">
        <v>1561</v>
      </c>
      <c r="C17" s="90">
        <v>1388</v>
      </c>
      <c r="D17" s="90">
        <v>1109</v>
      </c>
      <c r="E17" s="90">
        <v>792</v>
      </c>
      <c r="F17" s="90">
        <v>596</v>
      </c>
      <c r="G17" s="90">
        <v>436</v>
      </c>
      <c r="H17" s="201"/>
      <c r="I17" s="30"/>
      <c r="J17" s="68">
        <f>(G17-F17)/F17</f>
        <v>-0.26845637583892618</v>
      </c>
      <c r="K17" s="68">
        <f>((G17/B17)^(1/5)-1)</f>
        <v>-0.22515164166093526</v>
      </c>
    </row>
    <row r="19" spans="1:12" x14ac:dyDescent="0.3">
      <c r="A19" t="s">
        <v>336</v>
      </c>
    </row>
    <row r="22" spans="1:12" ht="22.95" customHeight="1" x14ac:dyDescent="0.4">
      <c r="A22" s="162" t="s">
        <v>567</v>
      </c>
      <c r="B22" s="162"/>
      <c r="C22" s="162"/>
      <c r="D22" s="162"/>
      <c r="E22" s="162"/>
      <c r="F22" s="162"/>
      <c r="G22" s="162"/>
      <c r="H22" s="162"/>
      <c r="I22" s="162"/>
      <c r="J22" s="162"/>
      <c r="K22" s="162"/>
      <c r="L22" s="39"/>
    </row>
    <row r="23" spans="1:12" ht="22.95" customHeight="1" x14ac:dyDescent="0.4">
      <c r="A23" s="162" t="s">
        <v>562</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ht="19.5" customHeight="1"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109</v>
      </c>
      <c r="C30" s="94">
        <v>92</v>
      </c>
      <c r="D30" s="94">
        <v>84</v>
      </c>
      <c r="E30" s="94">
        <v>74</v>
      </c>
      <c r="F30" s="94">
        <v>52</v>
      </c>
      <c r="G30" s="94">
        <v>40</v>
      </c>
      <c r="H30" s="201"/>
      <c r="I30" s="67">
        <f>G30/G$17</f>
        <v>9.1743119266055051E-2</v>
      </c>
      <c r="J30" s="67">
        <f>(G30-F30)/F30</f>
        <v>-0.23076923076923078</v>
      </c>
      <c r="K30" s="67">
        <f>((G30/B30)^(1/5)-1)</f>
        <v>-0.18167334276759262</v>
      </c>
    </row>
    <row r="31" spans="1:12" x14ac:dyDescent="0.3">
      <c r="A31" s="112" t="s">
        <v>722</v>
      </c>
      <c r="B31" s="89">
        <v>1272</v>
      </c>
      <c r="C31" s="89">
        <v>1148</v>
      </c>
      <c r="D31" s="89">
        <v>907</v>
      </c>
      <c r="E31" s="89">
        <v>634</v>
      </c>
      <c r="F31" s="89">
        <v>485</v>
      </c>
      <c r="G31" s="89">
        <v>344</v>
      </c>
      <c r="H31" s="201"/>
      <c r="I31" s="67">
        <f>G31/G$17</f>
        <v>0.78899082568807344</v>
      </c>
      <c r="J31" s="67">
        <f>(G31-F31)/F31</f>
        <v>-0.2907216494845361</v>
      </c>
      <c r="K31" s="67">
        <f>((G31/B31)^(1/5)-1)</f>
        <v>-0.23013554900934674</v>
      </c>
    </row>
    <row r="32" spans="1:12" x14ac:dyDescent="0.3">
      <c r="A32" s="112" t="s">
        <v>714</v>
      </c>
      <c r="B32" s="94">
        <v>180</v>
      </c>
      <c r="C32" s="94">
        <v>148</v>
      </c>
      <c r="D32" s="94">
        <v>118</v>
      </c>
      <c r="E32" s="94">
        <v>84</v>
      </c>
      <c r="F32" s="94">
        <v>59</v>
      </c>
      <c r="G32" s="94">
        <v>52</v>
      </c>
      <c r="H32" s="201"/>
      <c r="I32" s="67">
        <f>G32/G$17</f>
        <v>0.11926605504587157</v>
      </c>
      <c r="J32" s="67">
        <f>(G32-F32)/F32</f>
        <v>-0.11864406779661017</v>
      </c>
      <c r="K32" s="67">
        <f>((G32/B32)^(1/5)-1)</f>
        <v>-0.21990738288910316</v>
      </c>
    </row>
    <row r="33" spans="1:11" x14ac:dyDescent="0.3">
      <c r="A33" s="113" t="s">
        <v>210</v>
      </c>
      <c r="B33" s="90">
        <v>1561</v>
      </c>
      <c r="C33" s="90">
        <v>1388</v>
      </c>
      <c r="D33" s="90">
        <v>1109</v>
      </c>
      <c r="E33" s="90">
        <v>792</v>
      </c>
      <c r="F33" s="90">
        <v>596</v>
      </c>
      <c r="G33" s="90">
        <v>436</v>
      </c>
      <c r="H33" s="201"/>
      <c r="I33" s="30"/>
      <c r="J33" s="68">
        <f>(G33-F33)/F33</f>
        <v>-0.26845637583892618</v>
      </c>
      <c r="K33" s="68">
        <f>((G33/B33)^(1/5)-1)</f>
        <v>-0.22515164166093526</v>
      </c>
    </row>
    <row r="35" spans="1:11" x14ac:dyDescent="0.3">
      <c r="A35" t="s">
        <v>336</v>
      </c>
    </row>
    <row r="38" spans="1:11" ht="22.8" x14ac:dyDescent="0.4">
      <c r="A38" s="162" t="s">
        <v>568</v>
      </c>
      <c r="B38" s="162"/>
      <c r="C38" s="162"/>
      <c r="D38" s="162"/>
      <c r="E38" s="162"/>
      <c r="F38" s="162"/>
      <c r="G38" s="162"/>
      <c r="H38" s="162"/>
      <c r="I38" s="162"/>
      <c r="J38" s="162"/>
      <c r="K38" s="162"/>
    </row>
    <row r="39" spans="1:11" ht="22.8" x14ac:dyDescent="0.4">
      <c r="A39" s="162" t="s">
        <v>562</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ht="20.25" customHeight="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v>584</v>
      </c>
      <c r="C46" s="89">
        <v>524</v>
      </c>
      <c r="D46" s="89">
        <v>528</v>
      </c>
      <c r="E46" s="89">
        <v>385</v>
      </c>
      <c r="F46" s="94">
        <v>305</v>
      </c>
      <c r="G46" s="94">
        <v>190</v>
      </c>
      <c r="H46" s="29"/>
      <c r="I46" s="67">
        <f>G46/G$17</f>
        <v>0.43577981651376146</v>
      </c>
      <c r="J46" s="67">
        <f>(G46-F46)/F46</f>
        <v>-0.37704918032786883</v>
      </c>
      <c r="K46" s="67"/>
    </row>
    <row r="47" spans="1:11" x14ac:dyDescent="0.3">
      <c r="A47" s="55" t="s">
        <v>246</v>
      </c>
      <c r="B47" s="89">
        <v>1000</v>
      </c>
      <c r="C47" s="89">
        <v>881</v>
      </c>
      <c r="D47" s="89">
        <v>590</v>
      </c>
      <c r="E47" s="89">
        <v>415</v>
      </c>
      <c r="F47" s="89">
        <v>293</v>
      </c>
      <c r="G47" s="89">
        <v>248</v>
      </c>
      <c r="H47" s="29"/>
      <c r="I47" s="67">
        <f>G47/G$17</f>
        <v>0.56880733944954132</v>
      </c>
      <c r="J47" s="67">
        <f>(G47-F47)/F47</f>
        <v>-0.15358361774744028</v>
      </c>
      <c r="K47" s="67">
        <f>((G47/B47)^(1/5)-1)</f>
        <v>-0.24335818896248362</v>
      </c>
    </row>
    <row r="48" spans="1:11" x14ac:dyDescent="0.3">
      <c r="A48" s="48" t="s">
        <v>210</v>
      </c>
      <c r="B48" s="90">
        <v>1561</v>
      </c>
      <c r="C48" s="90">
        <v>1388</v>
      </c>
      <c r="D48" s="90">
        <v>1109</v>
      </c>
      <c r="E48" s="90">
        <v>792</v>
      </c>
      <c r="F48" s="90">
        <v>596</v>
      </c>
      <c r="G48" s="90">
        <v>436</v>
      </c>
      <c r="H48" s="29"/>
      <c r="I48" s="30"/>
      <c r="J48" s="68">
        <f>(G48-F48)/F48</f>
        <v>-0.26845637583892618</v>
      </c>
      <c r="K48" s="68">
        <f>((G48/B48)^(1/5)-1)</f>
        <v>-0.22515164166093526</v>
      </c>
    </row>
    <row r="50" spans="1:1" x14ac:dyDescent="0.3">
      <c r="A50" t="s">
        <v>326</v>
      </c>
    </row>
  </sheetData>
  <sheetProtection algorithmName="SHA-512" hashValue="mH68IgjYCJLHXYSzv7T9Px1A+Kkg142m/uq/hYwgMOQEGg5Eix7dvq7LJNrMmC4k1InoBWikZVwo4RYDr5jdAA==" saltValue="AD9kvn0NwPkKe3Xp8itGDA=="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8" orientation="portrait" r:id="rId1"/>
  <headerFooter>
    <oddFooter>Page &amp;P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80328-9166-4EF1-9A9C-0A30F8878250}">
  <sheetPr>
    <pageSetUpPr fitToPage="1"/>
  </sheetPr>
  <dimension ref="A1:L32"/>
  <sheetViews>
    <sheetView workbookViewId="0">
      <selection activeCell="A2" sqref="A2"/>
    </sheetView>
  </sheetViews>
  <sheetFormatPr defaultRowHeight="14.4" x14ac:dyDescent="0.3"/>
  <cols>
    <col min="1" max="1" width="25.109375" customWidth="1"/>
    <col min="2" max="2" width="9.109375" style="122" bestFit="1" customWidth="1"/>
    <col min="3" max="3" width="11.21875" bestFit="1" customWidth="1"/>
    <col min="4" max="4" width="8.6640625" style="122" customWidth="1"/>
    <col min="5" max="5" width="9.33203125" bestFit="1" customWidth="1"/>
    <col min="6" max="6" width="9.6640625" bestFit="1" customWidth="1"/>
    <col min="7" max="7" width="8.777343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1139</v>
      </c>
      <c r="B1" s="162"/>
      <c r="C1" s="162"/>
      <c r="D1" s="162"/>
      <c r="E1" s="162"/>
      <c r="F1" s="162"/>
      <c r="G1" s="162"/>
      <c r="H1" s="162"/>
      <c r="I1" s="162"/>
      <c r="J1" s="162"/>
      <c r="K1" s="162"/>
      <c r="L1" s="162"/>
    </row>
    <row r="2" spans="1:12" ht="22.95" customHeight="1" x14ac:dyDescent="0.4">
      <c r="A2" s="162" t="s">
        <v>569</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141" t="s">
        <v>244</v>
      </c>
      <c r="D6" s="75" t="s">
        <v>181</v>
      </c>
      <c r="E6" s="69" t="s">
        <v>201</v>
      </c>
      <c r="F6" s="69" t="s">
        <v>342</v>
      </c>
      <c r="G6" s="69" t="s">
        <v>343</v>
      </c>
      <c r="H6" s="69" t="s">
        <v>183</v>
      </c>
      <c r="I6" s="69" t="s">
        <v>184</v>
      </c>
      <c r="J6" s="69" t="s">
        <v>344</v>
      </c>
      <c r="K6" s="69" t="s">
        <v>345</v>
      </c>
      <c r="L6" s="69" t="s">
        <v>346</v>
      </c>
    </row>
    <row r="7" spans="1:12" x14ac:dyDescent="0.3">
      <c r="A7" s="210" t="s">
        <v>314</v>
      </c>
      <c r="B7" s="206" t="s">
        <v>570</v>
      </c>
      <c r="C7" s="206" t="s">
        <v>245</v>
      </c>
      <c r="D7" s="117" t="s">
        <v>186</v>
      </c>
      <c r="E7" s="102">
        <v>293</v>
      </c>
      <c r="F7" s="102">
        <v>26.166666666666668</v>
      </c>
      <c r="G7" s="102"/>
      <c r="H7" s="101">
        <v>2306872</v>
      </c>
      <c r="I7" s="101">
        <v>7873.2832764505119</v>
      </c>
      <c r="J7" s="101">
        <v>88160.713375796171</v>
      </c>
      <c r="K7" s="102"/>
      <c r="L7" s="118"/>
    </row>
    <row r="8" spans="1:12" x14ac:dyDescent="0.3">
      <c r="A8" s="211"/>
      <c r="B8" s="187"/>
      <c r="C8" s="215"/>
      <c r="D8" s="117" t="s">
        <v>187</v>
      </c>
      <c r="E8" s="102">
        <v>251</v>
      </c>
      <c r="F8" s="102">
        <v>22.333333333333332</v>
      </c>
      <c r="G8" s="102"/>
      <c r="H8" s="101">
        <v>2328510</v>
      </c>
      <c r="I8" s="101">
        <v>9276.9322709163353</v>
      </c>
      <c r="J8" s="101">
        <v>104261.64179104478</v>
      </c>
      <c r="K8" s="102"/>
      <c r="L8" s="118"/>
    </row>
    <row r="9" spans="1:12" x14ac:dyDescent="0.3">
      <c r="A9" s="211"/>
      <c r="B9" s="187"/>
      <c r="C9" s="215"/>
      <c r="D9" s="117" t="s">
        <v>188</v>
      </c>
      <c r="E9" s="102">
        <v>216</v>
      </c>
      <c r="F9" s="102">
        <v>18.583333333333332</v>
      </c>
      <c r="G9" s="102"/>
      <c r="H9" s="101">
        <v>1786220</v>
      </c>
      <c r="I9" s="101">
        <v>8269.5370370370365</v>
      </c>
      <c r="J9" s="101">
        <v>96119.461883408076</v>
      </c>
      <c r="K9" s="102"/>
      <c r="L9" s="118"/>
    </row>
    <row r="10" spans="1:12" x14ac:dyDescent="0.3">
      <c r="A10" s="211"/>
      <c r="B10" s="187"/>
      <c r="C10" s="215"/>
      <c r="D10" s="117" t="s">
        <v>189</v>
      </c>
      <c r="E10" s="102">
        <v>145</v>
      </c>
      <c r="F10" s="102">
        <v>12.333333333333334</v>
      </c>
      <c r="G10" s="102"/>
      <c r="H10" s="101">
        <v>1535987</v>
      </c>
      <c r="I10" s="101">
        <v>10593.013793103448</v>
      </c>
      <c r="J10" s="101">
        <v>124539.48648648648</v>
      </c>
      <c r="K10" s="102"/>
      <c r="L10" s="118"/>
    </row>
    <row r="11" spans="1:12" x14ac:dyDescent="0.3">
      <c r="A11" s="211"/>
      <c r="B11" s="187"/>
      <c r="C11" s="215"/>
      <c r="D11" s="117" t="s">
        <v>682</v>
      </c>
      <c r="E11" s="102">
        <v>102</v>
      </c>
      <c r="F11" s="102">
        <v>8.9166666666666661</v>
      </c>
      <c r="G11" s="102"/>
      <c r="H11" s="101">
        <v>1024795</v>
      </c>
      <c r="I11" s="101">
        <v>10047.009803921568</v>
      </c>
      <c r="J11" s="101">
        <v>114930.28037383177</v>
      </c>
      <c r="K11" s="102"/>
      <c r="L11" s="118"/>
    </row>
    <row r="12" spans="1:12" x14ac:dyDescent="0.3">
      <c r="A12" s="211"/>
      <c r="B12" s="187"/>
      <c r="C12" s="215"/>
      <c r="D12" s="117" t="s">
        <v>709</v>
      </c>
      <c r="E12" s="102">
        <v>46</v>
      </c>
      <c r="F12" s="102">
        <v>3.8333333333333335</v>
      </c>
      <c r="G12" s="102"/>
      <c r="H12" s="101">
        <v>674173</v>
      </c>
      <c r="I12" s="101">
        <v>14655.934782608696</v>
      </c>
      <c r="J12" s="101">
        <v>175871.21739130435</v>
      </c>
      <c r="K12" s="102"/>
      <c r="L12" s="118"/>
    </row>
    <row r="13" spans="1:12" x14ac:dyDescent="0.3">
      <c r="A13" s="210" t="s">
        <v>315</v>
      </c>
      <c r="B13" s="206" t="s">
        <v>539</v>
      </c>
      <c r="C13" s="206" t="s">
        <v>246</v>
      </c>
      <c r="D13" s="117" t="s">
        <v>186</v>
      </c>
      <c r="E13" s="102">
        <v>55</v>
      </c>
      <c r="F13" s="102">
        <v>5.75</v>
      </c>
      <c r="G13" s="102">
        <v>13985</v>
      </c>
      <c r="H13" s="101">
        <v>139850</v>
      </c>
      <c r="I13" s="101">
        <v>2542.7272727272725</v>
      </c>
      <c r="J13" s="101">
        <v>24321.739130434784</v>
      </c>
      <c r="K13" s="102">
        <v>254.27272727272728</v>
      </c>
      <c r="L13" s="118">
        <v>10</v>
      </c>
    </row>
    <row r="14" spans="1:12" x14ac:dyDescent="0.3">
      <c r="A14" s="211"/>
      <c r="B14" s="187"/>
      <c r="C14" s="215"/>
      <c r="D14" s="117" t="s">
        <v>187</v>
      </c>
      <c r="E14" s="102">
        <v>43</v>
      </c>
      <c r="F14" s="102">
        <v>4.833333333333333</v>
      </c>
      <c r="G14" s="102">
        <v>10127</v>
      </c>
      <c r="H14" s="101">
        <v>101270</v>
      </c>
      <c r="I14" s="101">
        <v>2355.1162790697676</v>
      </c>
      <c r="J14" s="101">
        <v>20952.413793103449</v>
      </c>
      <c r="K14" s="102">
        <v>235.51162790697674</v>
      </c>
      <c r="L14" s="118">
        <v>10</v>
      </c>
    </row>
    <row r="15" spans="1:12" x14ac:dyDescent="0.3">
      <c r="A15" s="211"/>
      <c r="B15" s="187"/>
      <c r="C15" s="215"/>
      <c r="D15" s="117" t="s">
        <v>188</v>
      </c>
      <c r="E15" s="102">
        <v>37</v>
      </c>
      <c r="F15" s="102">
        <v>3.5</v>
      </c>
      <c r="G15" s="102">
        <v>12127</v>
      </c>
      <c r="H15" s="101">
        <v>121270</v>
      </c>
      <c r="I15" s="101">
        <v>3277.5675675675675</v>
      </c>
      <c r="J15" s="101">
        <v>34648.571428571428</v>
      </c>
      <c r="K15" s="102">
        <v>327.75675675675677</v>
      </c>
      <c r="L15" s="118">
        <v>10</v>
      </c>
    </row>
    <row r="16" spans="1:12" x14ac:dyDescent="0.3">
      <c r="A16" s="211"/>
      <c r="B16" s="187"/>
      <c r="C16" s="215"/>
      <c r="D16" s="117" t="s">
        <v>189</v>
      </c>
      <c r="E16" s="102">
        <v>20</v>
      </c>
      <c r="F16" s="102">
        <v>1.75</v>
      </c>
      <c r="G16" s="102">
        <v>7371</v>
      </c>
      <c r="H16" s="101">
        <v>73710</v>
      </c>
      <c r="I16" s="101">
        <v>3685.5</v>
      </c>
      <c r="J16" s="101">
        <v>42120</v>
      </c>
      <c r="K16" s="102">
        <v>368.55</v>
      </c>
      <c r="L16" s="118">
        <v>10</v>
      </c>
    </row>
    <row r="17" spans="1:12" x14ac:dyDescent="0.3">
      <c r="A17" s="211"/>
      <c r="B17" s="187"/>
      <c r="C17" s="215"/>
      <c r="D17" s="117" t="s">
        <v>682</v>
      </c>
      <c r="E17" s="102">
        <v>29</v>
      </c>
      <c r="F17" s="102">
        <v>3.3333333333333335</v>
      </c>
      <c r="G17" s="102">
        <v>11124</v>
      </c>
      <c r="H17" s="101">
        <v>111240</v>
      </c>
      <c r="I17" s="101">
        <v>3835.8620689655172</v>
      </c>
      <c r="J17" s="101">
        <v>33372</v>
      </c>
      <c r="K17" s="102">
        <v>383.58620689655174</v>
      </c>
      <c r="L17" s="118">
        <v>10</v>
      </c>
    </row>
    <row r="18" spans="1:12" x14ac:dyDescent="0.3">
      <c r="A18" s="211"/>
      <c r="B18" s="187"/>
      <c r="C18" s="215"/>
      <c r="D18" s="117" t="s">
        <v>709</v>
      </c>
      <c r="E18" s="102">
        <v>29</v>
      </c>
      <c r="F18" s="102">
        <v>2.6666666666666665</v>
      </c>
      <c r="G18" s="102">
        <v>10831</v>
      </c>
      <c r="H18" s="101">
        <v>108310</v>
      </c>
      <c r="I18" s="101">
        <v>3734.8275862068967</v>
      </c>
      <c r="J18" s="101">
        <v>40616.25</v>
      </c>
      <c r="K18" s="102">
        <v>373.48275862068965</v>
      </c>
      <c r="L18" s="118">
        <v>10</v>
      </c>
    </row>
    <row r="19" spans="1:12" x14ac:dyDescent="0.3">
      <c r="A19" s="210" t="s">
        <v>316</v>
      </c>
      <c r="B19" s="206" t="s">
        <v>570</v>
      </c>
      <c r="C19" s="206" t="s">
        <v>245</v>
      </c>
      <c r="D19" s="117" t="s">
        <v>186</v>
      </c>
      <c r="E19" s="102">
        <v>311</v>
      </c>
      <c r="F19" s="102">
        <v>26.666666666666668</v>
      </c>
      <c r="G19" s="102"/>
      <c r="H19" s="101">
        <v>3948821</v>
      </c>
      <c r="I19" s="101">
        <v>12697.173633440514</v>
      </c>
      <c r="J19" s="101">
        <v>148080.78749999998</v>
      </c>
      <c r="K19" s="102"/>
      <c r="L19" s="118"/>
    </row>
    <row r="20" spans="1:12" x14ac:dyDescent="0.3">
      <c r="A20" s="211"/>
      <c r="B20" s="187"/>
      <c r="C20" s="215"/>
      <c r="D20" s="117" t="s">
        <v>187</v>
      </c>
      <c r="E20" s="102">
        <v>303</v>
      </c>
      <c r="F20" s="102">
        <v>27.25</v>
      </c>
      <c r="G20" s="102"/>
      <c r="H20" s="101">
        <v>4184541</v>
      </c>
      <c r="I20" s="101">
        <v>13810.366336633664</v>
      </c>
      <c r="J20" s="101">
        <v>153561.13761467888</v>
      </c>
      <c r="K20" s="102"/>
      <c r="L20" s="118"/>
    </row>
    <row r="21" spans="1:12" x14ac:dyDescent="0.3">
      <c r="A21" s="211"/>
      <c r="B21" s="187"/>
      <c r="C21" s="215"/>
      <c r="D21" s="117" t="s">
        <v>188</v>
      </c>
      <c r="E21" s="102">
        <v>329</v>
      </c>
      <c r="F21" s="102">
        <v>28.083333333333332</v>
      </c>
      <c r="G21" s="102"/>
      <c r="H21" s="101">
        <v>4305039</v>
      </c>
      <c r="I21" s="101">
        <v>13085.224924012158</v>
      </c>
      <c r="J21" s="101">
        <v>153295.15727002968</v>
      </c>
      <c r="K21" s="102"/>
      <c r="L21" s="118"/>
    </row>
    <row r="22" spans="1:12" x14ac:dyDescent="0.3">
      <c r="A22" s="211"/>
      <c r="B22" s="187"/>
      <c r="C22" s="215"/>
      <c r="D22" s="117" t="s">
        <v>189</v>
      </c>
      <c r="E22" s="102">
        <v>256</v>
      </c>
      <c r="F22" s="102">
        <v>22.416666666666668</v>
      </c>
      <c r="G22" s="102"/>
      <c r="H22" s="101">
        <v>3145544</v>
      </c>
      <c r="I22" s="101">
        <v>12287.28125</v>
      </c>
      <c r="J22" s="101">
        <v>140321.66542750929</v>
      </c>
      <c r="K22" s="102"/>
      <c r="L22" s="118"/>
    </row>
    <row r="23" spans="1:12" x14ac:dyDescent="0.3">
      <c r="A23" s="211"/>
      <c r="B23" s="187"/>
      <c r="C23" s="215"/>
      <c r="D23" s="117" t="s">
        <v>682</v>
      </c>
      <c r="E23" s="102">
        <v>211</v>
      </c>
      <c r="F23" s="102">
        <v>18.083333333333332</v>
      </c>
      <c r="G23" s="102"/>
      <c r="H23" s="101">
        <v>2195178</v>
      </c>
      <c r="I23" s="101">
        <v>10403.687203791469</v>
      </c>
      <c r="J23" s="101">
        <v>121392.33179723502</v>
      </c>
      <c r="K23" s="102"/>
      <c r="L23" s="118"/>
    </row>
    <row r="24" spans="1:12" x14ac:dyDescent="0.3">
      <c r="A24" s="211"/>
      <c r="B24" s="187"/>
      <c r="C24" s="215"/>
      <c r="D24" s="117" t="s">
        <v>709</v>
      </c>
      <c r="E24" s="102">
        <v>146</v>
      </c>
      <c r="F24" s="102">
        <v>13</v>
      </c>
      <c r="G24" s="102"/>
      <c r="H24" s="101">
        <v>1896398</v>
      </c>
      <c r="I24" s="101">
        <v>12989.027397260274</v>
      </c>
      <c r="J24" s="101">
        <v>145876.76923076922</v>
      </c>
      <c r="K24" s="102"/>
      <c r="L24" s="118"/>
    </row>
    <row r="25" spans="1:12" x14ac:dyDescent="0.3">
      <c r="A25" s="210" t="s">
        <v>317</v>
      </c>
      <c r="B25" s="206" t="s">
        <v>571</v>
      </c>
      <c r="C25" s="206" t="s">
        <v>246</v>
      </c>
      <c r="D25" s="117" t="s">
        <v>186</v>
      </c>
      <c r="E25" s="102">
        <v>945</v>
      </c>
      <c r="F25" s="102">
        <v>97.666666666666671</v>
      </c>
      <c r="G25" s="102">
        <v>1252</v>
      </c>
      <c r="H25" s="101">
        <v>97943.360000000146</v>
      </c>
      <c r="I25" s="101">
        <v>103.64376719576735</v>
      </c>
      <c r="J25" s="101">
        <v>1002.8330375426635</v>
      </c>
      <c r="K25" s="102">
        <v>1.324867724867725</v>
      </c>
      <c r="L25" s="118">
        <v>78.229520766773277</v>
      </c>
    </row>
    <row r="26" spans="1:12" x14ac:dyDescent="0.3">
      <c r="A26" s="211"/>
      <c r="B26" s="187"/>
      <c r="C26" s="215"/>
      <c r="D26" s="117" t="s">
        <v>187</v>
      </c>
      <c r="E26" s="102">
        <v>837</v>
      </c>
      <c r="F26" s="102">
        <v>90.583333333333329</v>
      </c>
      <c r="G26" s="102">
        <v>1098</v>
      </c>
      <c r="H26" s="101">
        <v>87892.160000000105</v>
      </c>
      <c r="I26" s="101">
        <v>105.00855436081255</v>
      </c>
      <c r="J26" s="101">
        <v>970.29063477461011</v>
      </c>
      <c r="K26" s="102">
        <v>1.3118279569892473</v>
      </c>
      <c r="L26" s="118">
        <v>80.047504553734157</v>
      </c>
    </row>
    <row r="27" spans="1:12" x14ac:dyDescent="0.3">
      <c r="A27" s="211"/>
      <c r="B27" s="187"/>
      <c r="C27" s="215"/>
      <c r="D27" s="117" t="s">
        <v>188</v>
      </c>
      <c r="E27" s="102">
        <v>553</v>
      </c>
      <c r="F27" s="102">
        <v>60.166666666666664</v>
      </c>
      <c r="G27" s="102">
        <v>727</v>
      </c>
      <c r="H27" s="101">
        <v>63601.760000000031</v>
      </c>
      <c r="I27" s="101">
        <v>115.0122242314648</v>
      </c>
      <c r="J27" s="101">
        <v>1057.0929639889202</v>
      </c>
      <c r="K27" s="102">
        <v>1.3146473779385173</v>
      </c>
      <c r="L27" s="118">
        <v>87.485226960110083</v>
      </c>
    </row>
    <row r="28" spans="1:12" x14ac:dyDescent="0.3">
      <c r="A28" s="211"/>
      <c r="B28" s="187"/>
      <c r="C28" s="215"/>
      <c r="D28" s="117" t="s">
        <v>189</v>
      </c>
      <c r="E28" s="102">
        <v>395</v>
      </c>
      <c r="F28" s="102">
        <v>39.083333333333336</v>
      </c>
      <c r="G28" s="102">
        <v>478</v>
      </c>
      <c r="H28" s="101">
        <v>39813.920000000006</v>
      </c>
      <c r="I28" s="101">
        <v>100.7947341772152</v>
      </c>
      <c r="J28" s="101">
        <v>1018.6930490405118</v>
      </c>
      <c r="K28" s="102">
        <v>1.210126582278481</v>
      </c>
      <c r="L28" s="118">
        <v>83.292719665271974</v>
      </c>
    </row>
    <row r="29" spans="1:12" x14ac:dyDescent="0.3">
      <c r="A29" s="211"/>
      <c r="B29" s="187"/>
      <c r="C29" s="215"/>
      <c r="D29" s="117" t="s">
        <v>682</v>
      </c>
      <c r="E29" s="102">
        <v>264</v>
      </c>
      <c r="F29" s="102">
        <v>30.5</v>
      </c>
      <c r="G29" s="102">
        <v>376</v>
      </c>
      <c r="H29" s="101">
        <v>33392.32</v>
      </c>
      <c r="I29" s="101">
        <v>126.4860606060606</v>
      </c>
      <c r="J29" s="101">
        <v>1094.8301639344263</v>
      </c>
      <c r="K29" s="102">
        <v>1.4242424242424243</v>
      </c>
      <c r="L29" s="118">
        <v>88.80936170212766</v>
      </c>
    </row>
    <row r="30" spans="1:12" x14ac:dyDescent="0.3">
      <c r="A30" s="211"/>
      <c r="B30" s="187"/>
      <c r="C30" s="215"/>
      <c r="D30" s="117" t="s">
        <v>709</v>
      </c>
      <c r="E30" s="102">
        <v>219</v>
      </c>
      <c r="F30" s="102">
        <v>20.666666666666668</v>
      </c>
      <c r="G30" s="102">
        <v>311</v>
      </c>
      <c r="H30" s="101">
        <v>27417.440000000002</v>
      </c>
      <c r="I30" s="101">
        <v>125.19378995433792</v>
      </c>
      <c r="J30" s="101">
        <v>1326.6503225806453</v>
      </c>
      <c r="K30" s="102">
        <v>1.4200913242009132</v>
      </c>
      <c r="L30" s="118">
        <v>88.158971061093254</v>
      </c>
    </row>
    <row r="32" spans="1:12" x14ac:dyDescent="0.3">
      <c r="A32" t="s">
        <v>348</v>
      </c>
    </row>
  </sheetData>
  <sheetProtection algorithmName="SHA-512" hashValue="gj4KvirUHV2aXpBn88piv38UT8gbYDYYpPfN54BifgbqNxY4K2dmd8MRNldbFLum0NcteXEyVq3k53PiVw/KxA==" saltValue="IYyI6VRh/86Asph1k++nWg==" spinCount="100000" sheet="1" objects="1" scenarios="1"/>
  <mergeCells count="16">
    <mergeCell ref="A1:L1"/>
    <mergeCell ref="A2:L2"/>
    <mergeCell ref="A3:L3"/>
    <mergeCell ref="A4:L4"/>
    <mergeCell ref="C19:C24"/>
    <mergeCell ref="A25:A30"/>
    <mergeCell ref="B25:B30"/>
    <mergeCell ref="C25:C30"/>
    <mergeCell ref="A7:A12"/>
    <mergeCell ref="B7:B12"/>
    <mergeCell ref="C7:C12"/>
    <mergeCell ref="A13:A18"/>
    <mergeCell ref="B13:B18"/>
    <mergeCell ref="C13:C18"/>
    <mergeCell ref="A19:A24"/>
    <mergeCell ref="B19:B24"/>
  </mergeCells>
  <printOptions horizontalCentered="1"/>
  <pageMargins left="0.25" right="0.25" top="0.75" bottom="0.75" header="0.3" footer="0.3"/>
  <pageSetup scale="94" orientation="landscape" r:id="rId1"/>
  <headerFooter>
    <oddFooter>Page &amp;P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D4B1-89A5-4789-A04E-658A3E0CC254}">
  <sheetPr>
    <pageSetUpPr fitToPage="1"/>
  </sheetPr>
  <dimension ref="A1:ASQ27"/>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style="13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187" ht="22.8" x14ac:dyDescent="0.4">
      <c r="A1" s="162" t="s">
        <v>1140</v>
      </c>
      <c r="B1" s="162"/>
      <c r="C1" s="162"/>
      <c r="D1" s="162"/>
      <c r="E1" s="162"/>
      <c r="F1" s="162"/>
      <c r="G1" s="162"/>
      <c r="H1" s="162"/>
      <c r="I1" s="162"/>
      <c r="J1" s="162"/>
      <c r="K1" s="162"/>
      <c r="L1"/>
    </row>
    <row r="2" spans="1:1187" ht="22.8" x14ac:dyDescent="0.4">
      <c r="A2" s="162" t="s">
        <v>569</v>
      </c>
      <c r="B2" s="162"/>
      <c r="C2" s="162"/>
      <c r="D2" s="162"/>
      <c r="E2" s="162"/>
      <c r="F2" s="162"/>
      <c r="G2" s="162"/>
      <c r="H2" s="162"/>
      <c r="I2" s="162"/>
      <c r="J2" s="162"/>
      <c r="K2" s="162"/>
      <c r="L2"/>
    </row>
    <row r="3" spans="1:1187" ht="22.8" x14ac:dyDescent="0.4">
      <c r="A3" s="162" t="s">
        <v>350</v>
      </c>
      <c r="B3" s="162"/>
      <c r="C3" s="162"/>
      <c r="D3" s="162"/>
      <c r="E3" s="162"/>
      <c r="F3" s="162"/>
      <c r="G3" s="162"/>
      <c r="H3" s="162"/>
      <c r="I3" s="162"/>
      <c r="J3" s="162"/>
      <c r="K3" s="162"/>
      <c r="L3"/>
    </row>
    <row r="4" spans="1:1187" ht="22.8" x14ac:dyDescent="0.4">
      <c r="A4" s="162" t="s">
        <v>713</v>
      </c>
      <c r="B4" s="162"/>
      <c r="C4" s="162"/>
      <c r="D4" s="162"/>
      <c r="E4" s="162"/>
      <c r="F4" s="162"/>
      <c r="G4" s="162"/>
      <c r="H4" s="162"/>
      <c r="I4" s="162"/>
      <c r="J4" s="162"/>
      <c r="K4" s="162"/>
      <c r="L4"/>
    </row>
    <row r="5" spans="1:1187" ht="22.8" x14ac:dyDescent="0.4">
      <c r="A5" s="129"/>
      <c r="B5" s="129"/>
      <c r="C5" s="129"/>
      <c r="D5" s="133"/>
      <c r="E5" s="129"/>
      <c r="F5" s="129"/>
      <c r="G5" s="129"/>
      <c r="H5" s="129"/>
      <c r="I5" s="129"/>
      <c r="J5" s="129"/>
      <c r="K5" s="129"/>
      <c r="L5"/>
    </row>
    <row r="6" spans="1:1187" s="86" customFormat="1" ht="48.6" x14ac:dyDescent="0.3">
      <c r="A6" s="124" t="s">
        <v>286</v>
      </c>
      <c r="B6" s="125" t="s">
        <v>244</v>
      </c>
      <c r="C6" s="124" t="s">
        <v>351</v>
      </c>
      <c r="D6" s="134" t="s">
        <v>201</v>
      </c>
      <c r="E6" s="125" t="s">
        <v>1116</v>
      </c>
      <c r="F6" s="125" t="s">
        <v>1117</v>
      </c>
      <c r="G6" s="125" t="s">
        <v>719</v>
      </c>
      <c r="H6" s="125" t="s">
        <v>352</v>
      </c>
      <c r="I6" s="125" t="s">
        <v>1118</v>
      </c>
      <c r="J6" s="125" t="s">
        <v>184</v>
      </c>
      <c r="K6" s="125" t="s">
        <v>353</v>
      </c>
      <c r="L6" s="128"/>
    </row>
    <row r="7" spans="1:1187" x14ac:dyDescent="0.3">
      <c r="A7" s="210" t="s">
        <v>314</v>
      </c>
      <c r="B7" s="206" t="s">
        <v>245</v>
      </c>
      <c r="C7" s="103" t="s">
        <v>572</v>
      </c>
      <c r="D7" s="102">
        <v>32</v>
      </c>
      <c r="E7" s="102">
        <v>32</v>
      </c>
      <c r="F7" s="102">
        <v>163</v>
      </c>
      <c r="G7" s="101">
        <v>163</v>
      </c>
      <c r="H7" s="102">
        <v>1</v>
      </c>
      <c r="I7" s="102">
        <v>0</v>
      </c>
      <c r="J7" s="101">
        <v>5.09375</v>
      </c>
      <c r="K7" s="101">
        <v>1</v>
      </c>
    </row>
    <row r="8" spans="1:1187" s="127" customFormat="1" x14ac:dyDescent="0.3">
      <c r="A8" s="211"/>
      <c r="B8" s="194"/>
      <c r="C8" s="103" t="s">
        <v>573</v>
      </c>
      <c r="D8" s="102">
        <v>41</v>
      </c>
      <c r="E8" s="102">
        <v>41</v>
      </c>
      <c r="F8" s="102">
        <v>221</v>
      </c>
      <c r="G8" s="101">
        <v>2210</v>
      </c>
      <c r="H8" s="102">
        <v>1</v>
      </c>
      <c r="I8" s="102">
        <v>0</v>
      </c>
      <c r="J8" s="101">
        <v>53.902439024390247</v>
      </c>
      <c r="K8" s="101">
        <v>10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row>
    <row r="9" spans="1:1187" x14ac:dyDescent="0.3">
      <c r="A9" s="211"/>
      <c r="B9" s="194"/>
      <c r="C9" s="103" t="s">
        <v>574</v>
      </c>
      <c r="D9" s="102">
        <v>43</v>
      </c>
      <c r="E9" s="102">
        <v>43</v>
      </c>
      <c r="F9" s="102">
        <v>198</v>
      </c>
      <c r="G9" s="101">
        <v>19800</v>
      </c>
      <c r="H9" s="102">
        <v>1</v>
      </c>
      <c r="I9" s="102">
        <v>0</v>
      </c>
      <c r="J9" s="101">
        <v>460.46511627906978</v>
      </c>
      <c r="K9" s="101">
        <v>100</v>
      </c>
    </row>
    <row r="10" spans="1:1187" x14ac:dyDescent="0.3">
      <c r="A10" s="211"/>
      <c r="B10" s="194"/>
      <c r="C10" s="103" t="s">
        <v>575</v>
      </c>
      <c r="D10" s="102">
        <v>39</v>
      </c>
      <c r="E10" s="102">
        <v>39</v>
      </c>
      <c r="F10" s="102">
        <v>652</v>
      </c>
      <c r="G10" s="101">
        <v>652000</v>
      </c>
      <c r="H10" s="102">
        <v>1</v>
      </c>
      <c r="I10" s="102">
        <v>0</v>
      </c>
      <c r="J10" s="101">
        <v>16717.948717948719</v>
      </c>
      <c r="K10" s="101">
        <v>1000</v>
      </c>
    </row>
    <row r="11" spans="1:1187" x14ac:dyDescent="0.3">
      <c r="A11" s="211"/>
      <c r="B11" s="194"/>
      <c r="C11" s="100" t="s">
        <v>605</v>
      </c>
      <c r="D11" s="99">
        <v>46</v>
      </c>
      <c r="E11" s="99">
        <v>155</v>
      </c>
      <c r="F11" s="99">
        <v>1234</v>
      </c>
      <c r="G11" s="98">
        <v>674173</v>
      </c>
      <c r="H11" s="99">
        <v>3.3695652173913042</v>
      </c>
      <c r="I11" s="99">
        <v>0</v>
      </c>
      <c r="J11" s="98">
        <v>14655.934782608696</v>
      </c>
      <c r="K11" s="98">
        <v>546.33144246353322</v>
      </c>
    </row>
    <row r="12" spans="1:1187" x14ac:dyDescent="0.3">
      <c r="A12" s="211"/>
      <c r="B12" s="185" t="s">
        <v>605</v>
      </c>
      <c r="C12" s="182"/>
      <c r="D12" s="99">
        <v>46</v>
      </c>
      <c r="E12" s="99">
        <v>155</v>
      </c>
      <c r="F12" s="99">
        <v>1234</v>
      </c>
      <c r="G12" s="98">
        <v>674173</v>
      </c>
      <c r="H12" s="99">
        <v>3.3695652173913042</v>
      </c>
      <c r="I12" s="99">
        <v>0</v>
      </c>
      <c r="J12" s="98">
        <v>14655.934782608696</v>
      </c>
      <c r="K12" s="98">
        <v>546.33144246353322</v>
      </c>
    </row>
    <row r="13" spans="1:1187" x14ac:dyDescent="0.3">
      <c r="A13" s="210" t="s">
        <v>315</v>
      </c>
      <c r="B13" s="206" t="s">
        <v>246</v>
      </c>
      <c r="C13" s="103" t="s">
        <v>576</v>
      </c>
      <c r="D13" s="102">
        <v>29</v>
      </c>
      <c r="E13" s="102">
        <v>126</v>
      </c>
      <c r="F13" s="102">
        <v>10831</v>
      </c>
      <c r="G13" s="101">
        <v>108310</v>
      </c>
      <c r="H13" s="102">
        <v>4.3448275862068968</v>
      </c>
      <c r="I13" s="102">
        <v>373.48275862068965</v>
      </c>
      <c r="J13" s="101">
        <v>3734.8275862068967</v>
      </c>
      <c r="K13" s="101">
        <v>10</v>
      </c>
    </row>
    <row r="14" spans="1:1187" x14ac:dyDescent="0.3">
      <c r="A14" s="211"/>
      <c r="B14" s="194"/>
      <c r="C14" s="100" t="s">
        <v>605</v>
      </c>
      <c r="D14" s="99">
        <v>29</v>
      </c>
      <c r="E14" s="99">
        <v>126</v>
      </c>
      <c r="F14" s="99">
        <v>10831</v>
      </c>
      <c r="G14" s="98">
        <v>108310</v>
      </c>
      <c r="H14" s="99">
        <v>4.3448275862068968</v>
      </c>
      <c r="I14" s="99">
        <v>373.48275862068965</v>
      </c>
      <c r="J14" s="98">
        <v>3734.8275862068967</v>
      </c>
      <c r="K14" s="98">
        <v>10</v>
      </c>
    </row>
    <row r="15" spans="1:1187" x14ac:dyDescent="0.3">
      <c r="A15" s="211"/>
      <c r="B15" s="185" t="s">
        <v>605</v>
      </c>
      <c r="C15" s="182"/>
      <c r="D15" s="99">
        <v>29</v>
      </c>
      <c r="E15" s="99">
        <v>126</v>
      </c>
      <c r="F15" s="99">
        <v>10831</v>
      </c>
      <c r="G15" s="98">
        <v>108310</v>
      </c>
      <c r="H15" s="99">
        <v>4.3448275862068968</v>
      </c>
      <c r="I15" s="99">
        <v>373.48275862068965</v>
      </c>
      <c r="J15" s="98">
        <v>3734.8275862068967</v>
      </c>
      <c r="K15" s="98">
        <v>10</v>
      </c>
    </row>
    <row r="16" spans="1:1187" x14ac:dyDescent="0.3">
      <c r="A16" s="210" t="s">
        <v>316</v>
      </c>
      <c r="B16" s="206" t="s">
        <v>245</v>
      </c>
      <c r="C16" s="103" t="s">
        <v>577</v>
      </c>
      <c r="D16" s="102">
        <v>75</v>
      </c>
      <c r="E16" s="102">
        <v>77</v>
      </c>
      <c r="F16" s="102">
        <v>388</v>
      </c>
      <c r="G16" s="101">
        <v>388</v>
      </c>
      <c r="H16" s="102">
        <v>1.0266666666666666</v>
      </c>
      <c r="I16" s="102">
        <v>0</v>
      </c>
      <c r="J16" s="101">
        <v>5.1733333333333329</v>
      </c>
      <c r="K16" s="101">
        <v>1</v>
      </c>
    </row>
    <row r="17" spans="1:11" x14ac:dyDescent="0.3">
      <c r="A17" s="211"/>
      <c r="B17" s="194"/>
      <c r="C17" s="103" t="s">
        <v>578</v>
      </c>
      <c r="D17" s="102">
        <v>111</v>
      </c>
      <c r="E17" s="102">
        <v>118</v>
      </c>
      <c r="F17" s="102">
        <v>651</v>
      </c>
      <c r="G17" s="101">
        <v>6510</v>
      </c>
      <c r="H17" s="102">
        <v>1.0630630630630631</v>
      </c>
      <c r="I17" s="102">
        <v>0</v>
      </c>
      <c r="J17" s="101">
        <v>58.648648648648646</v>
      </c>
      <c r="K17" s="101">
        <v>10</v>
      </c>
    </row>
    <row r="18" spans="1:11" x14ac:dyDescent="0.3">
      <c r="A18" s="211"/>
      <c r="B18" s="194"/>
      <c r="C18" s="103" t="s">
        <v>579</v>
      </c>
      <c r="D18" s="102">
        <v>137</v>
      </c>
      <c r="E18" s="102">
        <v>146</v>
      </c>
      <c r="F18" s="102">
        <v>735</v>
      </c>
      <c r="G18" s="101">
        <v>73500</v>
      </c>
      <c r="H18" s="102">
        <v>1.0656934306569343</v>
      </c>
      <c r="I18" s="102">
        <v>0</v>
      </c>
      <c r="J18" s="101">
        <v>536.49635036496352</v>
      </c>
      <c r="K18" s="101">
        <v>100</v>
      </c>
    </row>
    <row r="19" spans="1:11" x14ac:dyDescent="0.3">
      <c r="A19" s="211"/>
      <c r="B19" s="194"/>
      <c r="C19" s="103" t="s">
        <v>580</v>
      </c>
      <c r="D19" s="102">
        <v>136</v>
      </c>
      <c r="E19" s="102">
        <v>145</v>
      </c>
      <c r="F19" s="102">
        <v>1816</v>
      </c>
      <c r="G19" s="101">
        <v>1816000</v>
      </c>
      <c r="H19" s="102">
        <v>1.0661764705882353</v>
      </c>
      <c r="I19" s="102">
        <v>0</v>
      </c>
      <c r="J19" s="101">
        <v>13352.941176470587</v>
      </c>
      <c r="K19" s="101">
        <v>1000</v>
      </c>
    </row>
    <row r="20" spans="1:11" x14ac:dyDescent="0.3">
      <c r="A20" s="211"/>
      <c r="B20" s="194"/>
      <c r="C20" s="100" t="s">
        <v>605</v>
      </c>
      <c r="D20" s="99">
        <v>146</v>
      </c>
      <c r="E20" s="99">
        <v>486</v>
      </c>
      <c r="F20" s="99">
        <v>3590</v>
      </c>
      <c r="G20" s="98">
        <v>1896398</v>
      </c>
      <c r="H20" s="99">
        <v>3.3287671232876712</v>
      </c>
      <c r="I20" s="99">
        <v>0</v>
      </c>
      <c r="J20" s="98">
        <v>12989.027397260274</v>
      </c>
      <c r="K20" s="98">
        <v>528.24456824512538</v>
      </c>
    </row>
    <row r="21" spans="1:11" x14ac:dyDescent="0.3">
      <c r="A21" s="211"/>
      <c r="B21" s="185" t="s">
        <v>605</v>
      </c>
      <c r="C21" s="182"/>
      <c r="D21" s="99">
        <v>146</v>
      </c>
      <c r="E21" s="99">
        <v>486</v>
      </c>
      <c r="F21" s="99">
        <v>3590</v>
      </c>
      <c r="G21" s="98">
        <v>1896398</v>
      </c>
      <c r="H21" s="99">
        <v>3.3287671232876712</v>
      </c>
      <c r="I21" s="99">
        <v>0</v>
      </c>
      <c r="J21" s="98">
        <v>12989.027397260274</v>
      </c>
      <c r="K21" s="98">
        <v>528.24456824512538</v>
      </c>
    </row>
    <row r="22" spans="1:11" x14ac:dyDescent="0.3">
      <c r="A22" s="210" t="s">
        <v>317</v>
      </c>
      <c r="B22" s="206" t="s">
        <v>246</v>
      </c>
      <c r="C22" s="103" t="s">
        <v>581</v>
      </c>
      <c r="D22" s="102">
        <v>116</v>
      </c>
      <c r="E22" s="102">
        <v>180</v>
      </c>
      <c r="F22" s="102">
        <v>180</v>
      </c>
      <c r="G22" s="101">
        <v>20102.400000000001</v>
      </c>
      <c r="H22" s="102">
        <v>1.5517241379310345</v>
      </c>
      <c r="I22" s="102">
        <v>1.5517241379310345</v>
      </c>
      <c r="J22" s="101">
        <v>173.29655172413794</v>
      </c>
      <c r="K22" s="101">
        <v>111.68</v>
      </c>
    </row>
    <row r="23" spans="1:11" x14ac:dyDescent="0.3">
      <c r="A23" s="211"/>
      <c r="B23" s="194"/>
      <c r="C23" s="103" t="s">
        <v>582</v>
      </c>
      <c r="D23" s="102">
        <v>110</v>
      </c>
      <c r="E23" s="102">
        <v>131</v>
      </c>
      <c r="F23" s="102">
        <v>131</v>
      </c>
      <c r="G23" s="101">
        <v>7315.0400000000027</v>
      </c>
      <c r="H23" s="102">
        <v>1.1909090909090909</v>
      </c>
      <c r="I23" s="102">
        <v>1.1909090909090909</v>
      </c>
      <c r="J23" s="101">
        <v>66.500363636363659</v>
      </c>
      <c r="K23" s="101">
        <v>55.840000000000018</v>
      </c>
    </row>
    <row r="24" spans="1:11" x14ac:dyDescent="0.3">
      <c r="A24" s="211"/>
      <c r="B24" s="194"/>
      <c r="C24" s="100" t="s">
        <v>605</v>
      </c>
      <c r="D24" s="99">
        <v>219</v>
      </c>
      <c r="E24" s="99">
        <v>311</v>
      </c>
      <c r="F24" s="99">
        <v>311</v>
      </c>
      <c r="G24" s="98">
        <v>27417.440000000006</v>
      </c>
      <c r="H24" s="99">
        <v>1.4200913242009132</v>
      </c>
      <c r="I24" s="99">
        <v>1.4200913242009132</v>
      </c>
      <c r="J24" s="98">
        <v>125.19378995433793</v>
      </c>
      <c r="K24" s="98">
        <v>88.158971061093268</v>
      </c>
    </row>
    <row r="25" spans="1:11" x14ac:dyDescent="0.3">
      <c r="A25" s="211"/>
      <c r="B25" s="185" t="s">
        <v>605</v>
      </c>
      <c r="C25" s="182"/>
      <c r="D25" s="99">
        <v>219</v>
      </c>
      <c r="E25" s="99">
        <v>311</v>
      </c>
      <c r="F25" s="99">
        <v>311</v>
      </c>
      <c r="G25" s="98">
        <v>27417.440000000006</v>
      </c>
      <c r="H25" s="99">
        <v>1.4200913242009132</v>
      </c>
      <c r="I25" s="99">
        <v>1.4200913242009132</v>
      </c>
      <c r="J25" s="98">
        <v>125.19378995433793</v>
      </c>
      <c r="K25" s="98">
        <v>88.158971061093268</v>
      </c>
    </row>
    <row r="27" spans="1:11" x14ac:dyDescent="0.3">
      <c r="A27" t="s">
        <v>358</v>
      </c>
    </row>
  </sheetData>
  <sheetProtection algorithmName="SHA-512" hashValue="kU5NE7ZPxyNO1u83Udv3OIR9LTjO+3Be8TG/6q61tvtdnNYT2wO8rvLifsm/LhErWy3g7e/74aU98WXFypAt6w==" saltValue="+PqGcnkXuy2ZcSmqs9tESw==" spinCount="100000" sheet="1" objects="1" scenarios="1"/>
  <mergeCells count="16">
    <mergeCell ref="A1:K1"/>
    <mergeCell ref="A2:K2"/>
    <mergeCell ref="A3:K3"/>
    <mergeCell ref="A4:K4"/>
    <mergeCell ref="B22:B24"/>
    <mergeCell ref="B25:C25"/>
    <mergeCell ref="A7:A12"/>
    <mergeCell ref="B7:B11"/>
    <mergeCell ref="B12:C12"/>
    <mergeCell ref="A13:A15"/>
    <mergeCell ref="B13:B14"/>
    <mergeCell ref="B15:C15"/>
    <mergeCell ref="A16:A21"/>
    <mergeCell ref="B16:B20"/>
    <mergeCell ref="B21:C21"/>
    <mergeCell ref="A22:A25"/>
  </mergeCells>
  <printOptions horizontalCentered="1"/>
  <pageMargins left="0.25" right="0.25" top="0.75" bottom="0.75" header="0.3" footer="0.3"/>
  <pageSetup scale="85" orientation="landscape" r:id="rId1"/>
  <headerFooter>
    <oddFooter>Page &amp;P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6399-B9DE-4260-A380-D03634DFADFD}">
  <sheetPr>
    <pageSetUpPr fitToPage="1"/>
  </sheetPr>
  <dimension ref="A1:L30"/>
  <sheetViews>
    <sheetView workbookViewId="0">
      <selection activeCell="A2" sqref="A2"/>
    </sheetView>
  </sheetViews>
  <sheetFormatPr defaultRowHeight="14.4" x14ac:dyDescent="0.3"/>
  <cols>
    <col min="1" max="1" width="16.33203125" bestFit="1" customWidth="1"/>
    <col min="8" max="8" width="1.88671875" customWidth="1"/>
    <col min="9" max="11" width="8.88671875" customWidth="1"/>
  </cols>
  <sheetData>
    <row r="1" spans="1:12" ht="22.95" customHeight="1" x14ac:dyDescent="0.4">
      <c r="A1" s="162" t="s">
        <v>583</v>
      </c>
      <c r="B1" s="162"/>
      <c r="C1" s="162"/>
      <c r="D1" s="162"/>
      <c r="E1" s="162"/>
      <c r="F1" s="162"/>
      <c r="G1" s="162"/>
      <c r="H1" s="162"/>
      <c r="I1" s="162"/>
      <c r="J1" s="162"/>
      <c r="K1" s="162"/>
      <c r="L1" s="39"/>
    </row>
    <row r="2" spans="1:12" ht="22.95" customHeight="1" x14ac:dyDescent="0.4">
      <c r="A2" s="162" t="s">
        <v>584</v>
      </c>
      <c r="B2" s="162"/>
      <c r="C2" s="162"/>
      <c r="D2" s="162"/>
      <c r="E2" s="162"/>
      <c r="F2" s="162"/>
      <c r="G2" s="162"/>
      <c r="H2" s="162"/>
      <c r="I2" s="162"/>
      <c r="J2" s="162"/>
      <c r="K2" s="162"/>
      <c r="L2" s="39"/>
    </row>
    <row r="3" spans="1:12" ht="22.95" customHeight="1" x14ac:dyDescent="0.4">
      <c r="A3" s="162" t="s">
        <v>204</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ht="14.4" customHeight="1"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41" t="s">
        <v>325</v>
      </c>
      <c r="B8" s="47" t="s">
        <v>186</v>
      </c>
      <c r="C8" s="47" t="s">
        <v>187</v>
      </c>
      <c r="D8" s="47" t="s">
        <v>188</v>
      </c>
      <c r="E8" s="47" t="s">
        <v>189</v>
      </c>
      <c r="F8" s="47" t="s">
        <v>682</v>
      </c>
      <c r="G8" s="47" t="s">
        <v>709</v>
      </c>
      <c r="H8" s="201"/>
      <c r="I8" s="202"/>
      <c r="J8" s="202"/>
      <c r="K8" s="202"/>
    </row>
    <row r="9" spans="1:12" x14ac:dyDescent="0.3">
      <c r="A9" s="55" t="s">
        <v>206</v>
      </c>
      <c r="B9" s="66"/>
      <c r="C9" s="66"/>
      <c r="D9" s="66"/>
      <c r="E9" s="66"/>
      <c r="F9" s="66"/>
      <c r="G9" s="66"/>
      <c r="H9" s="201"/>
      <c r="I9" s="67"/>
      <c r="J9" s="67"/>
      <c r="K9" s="67"/>
    </row>
    <row r="10" spans="1:12" x14ac:dyDescent="0.3">
      <c r="A10" s="55" t="s">
        <v>207</v>
      </c>
      <c r="B10" s="66">
        <v>162</v>
      </c>
      <c r="C10" s="66">
        <v>240</v>
      </c>
      <c r="D10" s="66">
        <v>329</v>
      </c>
      <c r="E10" s="66">
        <v>458</v>
      </c>
      <c r="F10" s="66">
        <v>461</v>
      </c>
      <c r="G10" s="66">
        <v>442</v>
      </c>
      <c r="H10" s="201"/>
      <c r="I10" s="67">
        <f>G10/G$13</f>
        <v>0.24352617079889807</v>
      </c>
      <c r="J10" s="67">
        <f>(G10-F10)/F10</f>
        <v>-4.1214750542299353E-2</v>
      </c>
      <c r="K10" s="67">
        <f>((G10/B10)^(1/5)-1)</f>
        <v>0.22231024238885877</v>
      </c>
    </row>
    <row r="11" spans="1:12" x14ac:dyDescent="0.3">
      <c r="A11" s="55" t="s">
        <v>208</v>
      </c>
      <c r="B11" s="66">
        <v>313</v>
      </c>
      <c r="C11" s="66">
        <v>454</v>
      </c>
      <c r="D11" s="66">
        <v>622</v>
      </c>
      <c r="E11" s="66">
        <v>808</v>
      </c>
      <c r="F11" s="66">
        <v>784</v>
      </c>
      <c r="G11" s="66">
        <v>752</v>
      </c>
      <c r="H11" s="201"/>
      <c r="I11" s="67">
        <f>G11/G$13</f>
        <v>0.41432506887052339</v>
      </c>
      <c r="J11" s="67">
        <f>(G11-F11)/F11</f>
        <v>-4.0816326530612242E-2</v>
      </c>
      <c r="K11" s="67">
        <f>((G11/B11)^(1/5)-1)</f>
        <v>0.19161154049329077</v>
      </c>
    </row>
    <row r="12" spans="1:12" x14ac:dyDescent="0.3">
      <c r="A12" s="55" t="s">
        <v>209</v>
      </c>
      <c r="B12" s="66">
        <v>205</v>
      </c>
      <c r="C12" s="66">
        <v>341</v>
      </c>
      <c r="D12" s="66">
        <v>504</v>
      </c>
      <c r="E12" s="66">
        <v>663</v>
      </c>
      <c r="F12" s="66">
        <v>688</v>
      </c>
      <c r="G12" s="66">
        <v>700</v>
      </c>
      <c r="H12" s="201"/>
      <c r="I12" s="67">
        <f>G12/G$13</f>
        <v>0.38567493112947659</v>
      </c>
      <c r="J12" s="67">
        <f>(G12-F12)/F12</f>
        <v>1.7441860465116279E-2</v>
      </c>
      <c r="K12" s="67">
        <f>((G12/B12)^(1/5)-1)</f>
        <v>0.27840610456777481</v>
      </c>
    </row>
    <row r="13" spans="1:12" x14ac:dyDescent="0.3">
      <c r="A13" s="48" t="s">
        <v>210</v>
      </c>
      <c r="B13" s="63">
        <v>664</v>
      </c>
      <c r="C13" s="63">
        <v>1006</v>
      </c>
      <c r="D13" s="63">
        <v>1419</v>
      </c>
      <c r="E13" s="63">
        <v>1855</v>
      </c>
      <c r="F13" s="63">
        <v>1854</v>
      </c>
      <c r="G13" s="63">
        <v>1815</v>
      </c>
      <c r="H13" s="201"/>
      <c r="I13" s="30"/>
      <c r="J13" s="68">
        <f>(G13-F13)/F13</f>
        <v>-2.1035598705501618E-2</v>
      </c>
      <c r="K13" s="68">
        <f>((G13/B13)^(1/5)-1)</f>
        <v>0.22276137041388866</v>
      </c>
    </row>
    <row r="15" spans="1:12" x14ac:dyDescent="0.3">
      <c r="A15" t="s">
        <v>326</v>
      </c>
    </row>
    <row r="18" spans="1:11" ht="22.8" x14ac:dyDescent="0.4">
      <c r="A18" s="162" t="s">
        <v>585</v>
      </c>
      <c r="B18" s="162"/>
      <c r="C18" s="162"/>
      <c r="D18" s="162"/>
      <c r="E18" s="162"/>
      <c r="F18" s="162"/>
      <c r="G18" s="162"/>
      <c r="H18" s="162"/>
      <c r="I18" s="162"/>
      <c r="J18" s="162"/>
      <c r="K18" s="162"/>
    </row>
    <row r="19" spans="1:11" ht="22.8" x14ac:dyDescent="0.4">
      <c r="A19" s="162" t="s">
        <v>584</v>
      </c>
      <c r="B19" s="162"/>
      <c r="C19" s="162"/>
      <c r="D19" s="162"/>
      <c r="E19" s="162"/>
      <c r="F19" s="162"/>
      <c r="G19" s="162"/>
      <c r="H19" s="162"/>
      <c r="I19" s="162"/>
      <c r="J19" s="162"/>
      <c r="K19" s="162"/>
    </row>
    <row r="20" spans="1:11" ht="22.8" x14ac:dyDescent="0.4">
      <c r="A20" s="162" t="s">
        <v>192</v>
      </c>
      <c r="B20" s="162"/>
      <c r="C20" s="162"/>
      <c r="D20" s="162"/>
      <c r="E20" s="162"/>
      <c r="F20" s="162"/>
      <c r="G20" s="162"/>
      <c r="H20" s="162"/>
      <c r="I20" s="162"/>
      <c r="J20" s="162"/>
      <c r="K20" s="162"/>
    </row>
    <row r="21" spans="1:11" ht="22.8" x14ac:dyDescent="0.4">
      <c r="A21" s="162" t="s">
        <v>708</v>
      </c>
      <c r="B21" s="162"/>
      <c r="C21" s="162"/>
      <c r="D21" s="162"/>
      <c r="E21" s="162"/>
      <c r="F21" s="162"/>
      <c r="G21" s="162"/>
      <c r="H21" s="162"/>
      <c r="I21" s="162"/>
      <c r="J21" s="162"/>
      <c r="K21" s="162"/>
    </row>
    <row r="22" spans="1:11" ht="22.8" x14ac:dyDescent="0.4">
      <c r="A22" s="34"/>
      <c r="B22" s="34"/>
      <c r="C22" s="34"/>
      <c r="D22" s="34"/>
      <c r="E22" s="34"/>
      <c r="F22" s="34"/>
      <c r="G22" s="34"/>
      <c r="H22" s="34"/>
      <c r="I22" s="34"/>
      <c r="J22" s="34"/>
      <c r="K22" s="34"/>
    </row>
    <row r="23" spans="1:11" ht="14.4" customHeight="1" x14ac:dyDescent="0.3">
      <c r="A23" s="64"/>
      <c r="B23" s="189" t="s">
        <v>243</v>
      </c>
      <c r="C23" s="182"/>
      <c r="D23" s="182"/>
      <c r="E23" s="182"/>
      <c r="F23" s="182"/>
      <c r="G23" s="182"/>
      <c r="H23" s="201"/>
      <c r="I23" s="202" t="s">
        <v>1110</v>
      </c>
      <c r="J23" s="202" t="s">
        <v>1111</v>
      </c>
      <c r="K23" s="202" t="s">
        <v>1112</v>
      </c>
    </row>
    <row r="24" spans="1:11" x14ac:dyDescent="0.3">
      <c r="A24" s="65"/>
      <c r="B24" s="189" t="s">
        <v>181</v>
      </c>
      <c r="C24" s="182"/>
      <c r="D24" s="182"/>
      <c r="E24" s="182"/>
      <c r="F24" s="182"/>
      <c r="G24" s="182"/>
      <c r="H24" s="201"/>
      <c r="I24" s="202"/>
      <c r="J24" s="202"/>
      <c r="K24" s="202"/>
    </row>
    <row r="25" spans="1:11" x14ac:dyDescent="0.3">
      <c r="A25" s="41" t="s">
        <v>194</v>
      </c>
      <c r="B25" s="47" t="s">
        <v>186</v>
      </c>
      <c r="C25" s="47" t="s">
        <v>187</v>
      </c>
      <c r="D25" s="47" t="s">
        <v>188</v>
      </c>
      <c r="E25" s="47" t="s">
        <v>189</v>
      </c>
      <c r="F25" s="47" t="s">
        <v>682</v>
      </c>
      <c r="G25" s="47" t="s">
        <v>709</v>
      </c>
      <c r="H25" s="201"/>
      <c r="I25" s="202"/>
      <c r="J25" s="202"/>
      <c r="K25" s="202"/>
    </row>
    <row r="26" spans="1:11" x14ac:dyDescent="0.3">
      <c r="A26" s="55" t="s">
        <v>198</v>
      </c>
      <c r="B26" s="66">
        <v>316</v>
      </c>
      <c r="C26" s="66">
        <v>460</v>
      </c>
      <c r="D26" s="66">
        <v>623</v>
      </c>
      <c r="E26" s="66">
        <v>793</v>
      </c>
      <c r="F26" s="66">
        <v>773</v>
      </c>
      <c r="G26" s="66">
        <v>748</v>
      </c>
      <c r="H26" s="201"/>
      <c r="I26" s="67">
        <f>G26/G$13</f>
        <v>0.41212121212121211</v>
      </c>
      <c r="J26" s="67">
        <f>(G26-F26)/F26</f>
        <v>-3.2341526520051747E-2</v>
      </c>
      <c r="K26" s="67">
        <f>((G26/B26)^(1/5)-1)</f>
        <v>0.1880723893466163</v>
      </c>
    </row>
    <row r="27" spans="1:11" x14ac:dyDescent="0.3">
      <c r="A27" s="55" t="s">
        <v>199</v>
      </c>
      <c r="B27" s="66">
        <v>348</v>
      </c>
      <c r="C27" s="66">
        <v>546</v>
      </c>
      <c r="D27" s="66">
        <v>796</v>
      </c>
      <c r="E27" s="66">
        <v>1062</v>
      </c>
      <c r="F27" s="66">
        <v>1081</v>
      </c>
      <c r="G27" s="66">
        <v>1067</v>
      </c>
      <c r="H27" s="201"/>
      <c r="I27" s="67">
        <f>G27/G$13</f>
        <v>0.58787878787878789</v>
      </c>
      <c r="J27" s="67">
        <f>(G27-F27)/F27</f>
        <v>-1.2950971322849213E-2</v>
      </c>
      <c r="K27" s="67">
        <f>((G27/B27)^(1/5)-1)</f>
        <v>0.25117205287900024</v>
      </c>
    </row>
    <row r="28" spans="1:11" x14ac:dyDescent="0.3">
      <c r="A28" s="48" t="s">
        <v>210</v>
      </c>
      <c r="B28" s="63">
        <v>664</v>
      </c>
      <c r="C28" s="63">
        <v>1006</v>
      </c>
      <c r="D28" s="63">
        <v>1419</v>
      </c>
      <c r="E28" s="63">
        <v>1855</v>
      </c>
      <c r="F28" s="63">
        <v>1854</v>
      </c>
      <c r="G28" s="63">
        <v>1815</v>
      </c>
      <c r="H28" s="201"/>
      <c r="I28" s="30"/>
      <c r="J28" s="68">
        <f>(G28-F28)/F28</f>
        <v>-2.1035598705501618E-2</v>
      </c>
      <c r="K28" s="68">
        <f>((G28/B28)^(1/5)-1)</f>
        <v>0.22276137041388866</v>
      </c>
    </row>
    <row r="30" spans="1:11" x14ac:dyDescent="0.3">
      <c r="A30" t="s">
        <v>328</v>
      </c>
    </row>
  </sheetData>
  <sheetProtection algorithmName="SHA-512" hashValue="BHardwc8eujLyyGq+cW3Sy/HxZ7SIrva4a+U5opBbT8fXvbRlyuqwrwraeGjOnBh5iHkSbaN6b5lzGBiqguyhA==" saltValue="k/4I1Z27rVpMWaKuXqOhxA==" spinCount="100000" sheet="1" objects="1" scenarios="1"/>
  <mergeCells count="20">
    <mergeCell ref="A18:K18"/>
    <mergeCell ref="A19:K19"/>
    <mergeCell ref="A20:K20"/>
    <mergeCell ref="A21:K21"/>
    <mergeCell ref="B23:G23"/>
    <mergeCell ref="H23:H28"/>
    <mergeCell ref="I23:I25"/>
    <mergeCell ref="J23:J25"/>
    <mergeCell ref="K23:K25"/>
    <mergeCell ref="B24:G24"/>
    <mergeCell ref="A1:K1"/>
    <mergeCell ref="A2:K2"/>
    <mergeCell ref="A3:K3"/>
    <mergeCell ref="A4:K4"/>
    <mergeCell ref="B6:G6"/>
    <mergeCell ref="H6:H13"/>
    <mergeCell ref="I6:I8"/>
    <mergeCell ref="J6:J8"/>
    <mergeCell ref="K6:K8"/>
    <mergeCell ref="B7:G7"/>
  </mergeCells>
  <printOptions horizontalCentered="1"/>
  <pageMargins left="0.25" right="0.25" top="0.75" bottom="0.75" header="0.3" footer="0.3"/>
  <pageSetup fitToHeight="10" orientation="portrait" r:id="rId1"/>
  <headerFooter>
    <oddFooter>Page &amp;P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3EB43-0EAE-4E6E-8E9A-31C305156621}">
  <sheetPr>
    <pageSetUpPr fitToPage="1"/>
  </sheetPr>
  <dimension ref="A1:L40"/>
  <sheetViews>
    <sheetView workbookViewId="0">
      <selection activeCell="A2" sqref="A2"/>
    </sheetView>
  </sheetViews>
  <sheetFormatPr defaultRowHeight="14.4" x14ac:dyDescent="0.3"/>
  <cols>
    <col min="1" max="1" width="42.33203125" bestFit="1" customWidth="1"/>
    <col min="8" max="8" width="1.88671875" customWidth="1"/>
  </cols>
  <sheetData>
    <row r="1" spans="1:12" ht="22.95" customHeight="1" x14ac:dyDescent="0.4">
      <c r="A1" s="162" t="s">
        <v>586</v>
      </c>
      <c r="B1" s="162"/>
      <c r="C1" s="162"/>
      <c r="D1" s="162"/>
      <c r="E1" s="162"/>
      <c r="F1" s="162"/>
      <c r="G1" s="162"/>
      <c r="H1" s="162"/>
      <c r="I1" s="162"/>
      <c r="J1" s="162"/>
      <c r="K1" s="162"/>
      <c r="L1" s="39"/>
    </row>
    <row r="2" spans="1:12" ht="22.95" customHeight="1" x14ac:dyDescent="0.4">
      <c r="A2" s="162" t="s">
        <v>584</v>
      </c>
      <c r="B2" s="162"/>
      <c r="C2" s="162"/>
      <c r="D2" s="162"/>
      <c r="E2" s="162"/>
      <c r="F2" s="162"/>
      <c r="G2" s="162"/>
      <c r="H2" s="162"/>
      <c r="I2" s="162"/>
      <c r="J2" s="162"/>
      <c r="K2" s="162"/>
      <c r="L2" s="39"/>
    </row>
    <row r="3" spans="1:12" ht="22.95" customHeight="1" x14ac:dyDescent="0.4">
      <c r="A3" s="162" t="s">
        <v>330</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ht="21.75" customHeight="1" x14ac:dyDescent="0.3">
      <c r="A7" s="65"/>
      <c r="B7" s="189" t="s">
        <v>181</v>
      </c>
      <c r="C7" s="182"/>
      <c r="D7" s="182"/>
      <c r="E7" s="182"/>
      <c r="F7" s="182"/>
      <c r="G7" s="182"/>
      <c r="H7" s="201"/>
      <c r="I7" s="202"/>
      <c r="J7" s="202"/>
      <c r="K7" s="202"/>
    </row>
    <row r="8" spans="1:12" x14ac:dyDescent="0.3">
      <c r="A8" s="41" t="s">
        <v>228</v>
      </c>
      <c r="B8" s="47" t="s">
        <v>186</v>
      </c>
      <c r="C8" s="47" t="s">
        <v>187</v>
      </c>
      <c r="D8" s="47" t="s">
        <v>188</v>
      </c>
      <c r="E8" s="47" t="s">
        <v>189</v>
      </c>
      <c r="F8" s="47" t="s">
        <v>682</v>
      </c>
      <c r="G8" s="47" t="s">
        <v>709</v>
      </c>
      <c r="H8" s="201"/>
      <c r="I8" s="202"/>
      <c r="J8" s="202"/>
      <c r="K8" s="202"/>
    </row>
    <row r="9" spans="1:12" x14ac:dyDescent="0.3">
      <c r="A9" s="55" t="s">
        <v>229</v>
      </c>
      <c r="B9" s="89"/>
      <c r="C9" s="89"/>
      <c r="D9" s="89"/>
      <c r="E9" s="89"/>
      <c r="F9" s="89"/>
      <c r="G9" s="89"/>
      <c r="H9" s="201"/>
      <c r="I9" s="67"/>
      <c r="J9" s="67"/>
      <c r="K9" s="67"/>
    </row>
    <row r="10" spans="1:12" x14ac:dyDescent="0.3">
      <c r="A10" s="55" t="s">
        <v>230</v>
      </c>
      <c r="B10" s="89"/>
      <c r="C10" s="89"/>
      <c r="D10" s="89"/>
      <c r="E10" s="89"/>
      <c r="F10" s="89"/>
      <c r="G10" s="89"/>
      <c r="H10" s="201"/>
      <c r="I10" s="67"/>
      <c r="J10" s="67"/>
      <c r="K10" s="67"/>
    </row>
    <row r="11" spans="1:12" x14ac:dyDescent="0.3">
      <c r="A11" s="55" t="s">
        <v>231</v>
      </c>
      <c r="B11" s="94">
        <v>96</v>
      </c>
      <c r="C11" s="89">
        <v>153</v>
      </c>
      <c r="D11" s="89">
        <v>162</v>
      </c>
      <c r="E11" s="89">
        <v>230</v>
      </c>
      <c r="F11" s="89">
        <v>237</v>
      </c>
      <c r="G11" s="89">
        <v>237</v>
      </c>
      <c r="H11" s="201"/>
      <c r="I11" s="67">
        <f>G11/G$14</f>
        <v>0.13057851239669421</v>
      </c>
      <c r="J11" s="67">
        <f>(G11-F11)/F11</f>
        <v>0</v>
      </c>
      <c r="K11" s="67">
        <f>((G11/B11)^(1/5)-1)</f>
        <v>0.19810649524088486</v>
      </c>
    </row>
    <row r="12" spans="1:12" x14ac:dyDescent="0.3">
      <c r="A12" s="55" t="s">
        <v>232</v>
      </c>
      <c r="B12" s="89">
        <v>207</v>
      </c>
      <c r="C12" s="89">
        <v>427</v>
      </c>
      <c r="D12" s="89">
        <v>720</v>
      </c>
      <c r="E12" s="89">
        <v>1042</v>
      </c>
      <c r="F12" s="89">
        <v>1055</v>
      </c>
      <c r="G12" s="89">
        <v>1033</v>
      </c>
      <c r="H12" s="201"/>
      <c r="I12" s="67">
        <f>G12/G$14</f>
        <v>0.56914600550964189</v>
      </c>
      <c r="J12" s="67">
        <f>(G12-F12)/F12</f>
        <v>-2.0853080568720379E-2</v>
      </c>
      <c r="K12" s="67">
        <f>((G12/B12)^(1/5)-1)</f>
        <v>0.37919601997046382</v>
      </c>
    </row>
    <row r="13" spans="1:12" x14ac:dyDescent="0.3">
      <c r="A13" s="55" t="s">
        <v>233</v>
      </c>
      <c r="B13" s="89">
        <v>362</v>
      </c>
      <c r="C13" s="89">
        <v>426</v>
      </c>
      <c r="D13" s="89">
        <v>539</v>
      </c>
      <c r="E13" s="89">
        <v>585</v>
      </c>
      <c r="F13" s="89">
        <v>563</v>
      </c>
      <c r="G13" s="89">
        <v>545</v>
      </c>
      <c r="H13" s="201"/>
      <c r="I13" s="67">
        <f>G13/G$14</f>
        <v>0.30027548209366389</v>
      </c>
      <c r="J13" s="67">
        <f>(G13-F13)/F13</f>
        <v>-3.1971580817051509E-2</v>
      </c>
      <c r="K13" s="67">
        <f>((G13/B13)^(1/5)-1)</f>
        <v>8.5269471046383272E-2</v>
      </c>
    </row>
    <row r="14" spans="1:12" x14ac:dyDescent="0.3">
      <c r="A14" s="48" t="s">
        <v>210</v>
      </c>
      <c r="B14" s="90">
        <v>664</v>
      </c>
      <c r="C14" s="90">
        <v>1006</v>
      </c>
      <c r="D14" s="90">
        <v>1419</v>
      </c>
      <c r="E14" s="90">
        <v>1855</v>
      </c>
      <c r="F14" s="90">
        <v>1854</v>
      </c>
      <c r="G14" s="90">
        <v>1815</v>
      </c>
      <c r="H14" s="201"/>
      <c r="I14" s="30"/>
      <c r="J14" s="68">
        <f>(G14-F14)/F14</f>
        <v>-2.1035598705501618E-2</v>
      </c>
      <c r="K14" s="68">
        <f>((G14/B14)^(1/5)-1)</f>
        <v>0.22276137041388866</v>
      </c>
    </row>
    <row r="16" spans="1:12" x14ac:dyDescent="0.3">
      <c r="A16" t="s">
        <v>331</v>
      </c>
    </row>
    <row r="19" spans="1:11" ht="22.8" x14ac:dyDescent="0.4">
      <c r="A19" s="162" t="s">
        <v>587</v>
      </c>
      <c r="B19" s="162"/>
      <c r="C19" s="162"/>
      <c r="D19" s="162"/>
      <c r="E19" s="162"/>
      <c r="F19" s="162"/>
      <c r="G19" s="162"/>
      <c r="H19" s="162"/>
      <c r="I19" s="162"/>
      <c r="J19" s="162"/>
      <c r="K19" s="162"/>
    </row>
    <row r="20" spans="1:11" ht="22.8" x14ac:dyDescent="0.4">
      <c r="A20" s="162" t="s">
        <v>584</v>
      </c>
      <c r="B20" s="162"/>
      <c r="C20" s="162"/>
      <c r="D20" s="162"/>
      <c r="E20" s="162"/>
      <c r="F20" s="162"/>
      <c r="G20" s="162"/>
      <c r="H20" s="162"/>
      <c r="I20" s="162"/>
      <c r="J20" s="162"/>
      <c r="K20" s="162"/>
    </row>
    <row r="21" spans="1:11" ht="22.8" x14ac:dyDescent="0.4">
      <c r="A21" s="162" t="s">
        <v>212</v>
      </c>
      <c r="B21" s="162"/>
      <c r="C21" s="162"/>
      <c r="D21" s="162"/>
      <c r="E21" s="162"/>
      <c r="F21" s="162"/>
      <c r="G21" s="162"/>
      <c r="H21" s="162"/>
      <c r="I21" s="162"/>
      <c r="J21" s="162"/>
      <c r="K21" s="162"/>
    </row>
    <row r="22" spans="1:11" ht="22.8" x14ac:dyDescent="0.4">
      <c r="A22" s="162" t="s">
        <v>708</v>
      </c>
      <c r="B22" s="162"/>
      <c r="C22" s="162"/>
      <c r="D22" s="162"/>
      <c r="E22" s="162"/>
      <c r="F22" s="162"/>
      <c r="G22" s="162"/>
      <c r="H22" s="162"/>
      <c r="I22" s="162"/>
      <c r="J22" s="162"/>
      <c r="K22" s="162"/>
    </row>
    <row r="23" spans="1:11" ht="22.8" x14ac:dyDescent="0.4">
      <c r="A23" s="34"/>
      <c r="B23" s="34"/>
      <c r="C23" s="34"/>
      <c r="D23" s="34"/>
      <c r="E23" s="34"/>
      <c r="F23" s="34"/>
      <c r="G23" s="34"/>
      <c r="H23" s="34"/>
      <c r="I23" s="34"/>
      <c r="J23" s="34"/>
      <c r="K23" s="34"/>
    </row>
    <row r="24" spans="1:11" ht="14.4" customHeight="1" x14ac:dyDescent="0.3">
      <c r="A24" s="64"/>
      <c r="B24" s="189" t="s">
        <v>243</v>
      </c>
      <c r="C24" s="182"/>
      <c r="D24" s="182"/>
      <c r="E24" s="182"/>
      <c r="F24" s="182"/>
      <c r="G24" s="182"/>
      <c r="H24" s="203"/>
      <c r="I24" s="202" t="s">
        <v>1110</v>
      </c>
      <c r="J24" s="202" t="s">
        <v>1111</v>
      </c>
      <c r="K24" s="202" t="s">
        <v>1112</v>
      </c>
    </row>
    <row r="25" spans="1:11" ht="23.25" customHeight="1" x14ac:dyDescent="0.3">
      <c r="A25" s="65"/>
      <c r="B25" s="189" t="s">
        <v>181</v>
      </c>
      <c r="C25" s="182"/>
      <c r="D25" s="182"/>
      <c r="E25" s="182"/>
      <c r="F25" s="182"/>
      <c r="G25" s="182"/>
      <c r="H25" s="204"/>
      <c r="I25" s="202"/>
      <c r="J25" s="202"/>
      <c r="K25" s="202"/>
    </row>
    <row r="26" spans="1:11" x14ac:dyDescent="0.3">
      <c r="A26" s="41" t="s">
        <v>333</v>
      </c>
      <c r="B26" s="47" t="s">
        <v>186</v>
      </c>
      <c r="C26" s="47" t="s">
        <v>187</v>
      </c>
      <c r="D26" s="47" t="s">
        <v>188</v>
      </c>
      <c r="E26" s="47" t="s">
        <v>189</v>
      </c>
      <c r="F26" s="47" t="s">
        <v>682</v>
      </c>
      <c r="G26" s="47" t="s">
        <v>709</v>
      </c>
      <c r="H26" s="204"/>
      <c r="I26" s="202"/>
      <c r="J26" s="202"/>
      <c r="K26" s="202"/>
    </row>
    <row r="27" spans="1:11" x14ac:dyDescent="0.3">
      <c r="A27" s="55" t="s">
        <v>214</v>
      </c>
      <c r="B27" s="94">
        <v>30</v>
      </c>
      <c r="C27" s="94">
        <v>47</v>
      </c>
      <c r="D27" s="94">
        <v>70</v>
      </c>
      <c r="E27" s="94">
        <v>116</v>
      </c>
      <c r="F27" s="94">
        <v>128</v>
      </c>
      <c r="G27" s="94">
        <v>133</v>
      </c>
      <c r="H27" s="204"/>
      <c r="I27" s="67">
        <f>G27/G$14</f>
        <v>7.3278236914600545E-2</v>
      </c>
      <c r="J27" s="67">
        <f>(G27-F27)/F27</f>
        <v>3.90625E-2</v>
      </c>
      <c r="K27" s="67">
        <f t="shared" ref="K27" si="0">((G27/B27)^(1/5)-1)</f>
        <v>0.34693326034076</v>
      </c>
    </row>
    <row r="28" spans="1:11" x14ac:dyDescent="0.3">
      <c r="A28" s="55" t="s">
        <v>215</v>
      </c>
      <c r="B28" s="94" t="s">
        <v>267</v>
      </c>
      <c r="C28" s="94">
        <v>37</v>
      </c>
      <c r="D28" s="94">
        <v>69</v>
      </c>
      <c r="E28" s="94">
        <v>86</v>
      </c>
      <c r="F28" s="94">
        <v>80</v>
      </c>
      <c r="G28" s="94">
        <v>80</v>
      </c>
      <c r="H28" s="204"/>
      <c r="I28" s="67">
        <f t="shared" ref="I28:I37" si="1">G28/G$14</f>
        <v>4.4077134986225897E-2</v>
      </c>
      <c r="J28" s="67">
        <f t="shared" ref="J28:J38" si="2">(G28-F28)/F28</f>
        <v>0</v>
      </c>
      <c r="K28" s="67"/>
    </row>
    <row r="29" spans="1:11" x14ac:dyDescent="0.3">
      <c r="A29" s="55" t="s">
        <v>216</v>
      </c>
      <c r="B29" s="94" t="s">
        <v>267</v>
      </c>
      <c r="C29" s="94" t="s">
        <v>267</v>
      </c>
      <c r="D29" s="94" t="s">
        <v>267</v>
      </c>
      <c r="E29" s="94" t="s">
        <v>267</v>
      </c>
      <c r="F29" s="94" t="s">
        <v>267</v>
      </c>
      <c r="G29" s="94" t="s">
        <v>267</v>
      </c>
      <c r="H29" s="204"/>
      <c r="I29" s="67"/>
      <c r="J29" s="67"/>
      <c r="K29" s="67"/>
    </row>
    <row r="30" spans="1:11" x14ac:dyDescent="0.3">
      <c r="A30" s="55" t="s">
        <v>217</v>
      </c>
      <c r="B30" s="94">
        <v>276</v>
      </c>
      <c r="C30" s="94">
        <v>419</v>
      </c>
      <c r="D30" s="94">
        <v>562</v>
      </c>
      <c r="E30" s="94">
        <v>765</v>
      </c>
      <c r="F30" s="94">
        <v>781</v>
      </c>
      <c r="G30" s="94">
        <v>778</v>
      </c>
      <c r="H30" s="204"/>
      <c r="I30" s="67">
        <f t="shared" si="1"/>
        <v>0.42865013774104682</v>
      </c>
      <c r="J30" s="67">
        <f t="shared" si="2"/>
        <v>-3.8412291933418692E-3</v>
      </c>
      <c r="K30" s="67">
        <f t="shared" ref="K30:K38" si="3">((G30/B30)^(1/5)-1)</f>
        <v>0.23030872237596411</v>
      </c>
    </row>
    <row r="31" spans="1:11" x14ac:dyDescent="0.3">
      <c r="A31" s="55" t="s">
        <v>218</v>
      </c>
      <c r="B31" s="94">
        <v>70</v>
      </c>
      <c r="C31" s="94">
        <v>112</v>
      </c>
      <c r="D31" s="94">
        <v>168</v>
      </c>
      <c r="E31" s="94">
        <v>214</v>
      </c>
      <c r="F31" s="94">
        <v>231</v>
      </c>
      <c r="G31" s="94">
        <v>220</v>
      </c>
      <c r="H31" s="204"/>
      <c r="I31" s="67">
        <f t="shared" si="1"/>
        <v>0.12121212121212122</v>
      </c>
      <c r="J31" s="67">
        <f t="shared" si="2"/>
        <v>-4.7619047619047616E-2</v>
      </c>
      <c r="K31" s="67">
        <f t="shared" si="3"/>
        <v>0.25737530980244538</v>
      </c>
    </row>
    <row r="32" spans="1:11" x14ac:dyDescent="0.3">
      <c r="A32" s="55" t="s">
        <v>219</v>
      </c>
      <c r="B32" s="94">
        <v>52</v>
      </c>
      <c r="C32" s="94">
        <v>92</v>
      </c>
      <c r="D32" s="94">
        <v>142</v>
      </c>
      <c r="E32" s="94">
        <v>187</v>
      </c>
      <c r="F32" s="94">
        <v>192</v>
      </c>
      <c r="G32" s="94">
        <v>192</v>
      </c>
      <c r="H32" s="204"/>
      <c r="I32" s="67">
        <f t="shared" si="1"/>
        <v>0.10578512396694215</v>
      </c>
      <c r="J32" s="67">
        <f t="shared" si="2"/>
        <v>0</v>
      </c>
      <c r="K32" s="67">
        <f t="shared" si="3"/>
        <v>0.29855269234041582</v>
      </c>
    </row>
    <row r="33" spans="1:11" x14ac:dyDescent="0.3">
      <c r="A33" s="55" t="s">
        <v>220</v>
      </c>
      <c r="B33" s="94">
        <v>66</v>
      </c>
      <c r="C33" s="94">
        <v>108</v>
      </c>
      <c r="D33" s="94">
        <v>158</v>
      </c>
      <c r="E33" s="94">
        <v>195</v>
      </c>
      <c r="F33" s="94">
        <v>199</v>
      </c>
      <c r="G33" s="94">
        <v>191</v>
      </c>
      <c r="H33" s="204"/>
      <c r="I33" s="67">
        <f>G33/G$14</f>
        <v>0.10523415977961433</v>
      </c>
      <c r="J33" s="67">
        <f>(G33-F33)/F33</f>
        <v>-4.0201005025125629E-2</v>
      </c>
      <c r="K33" s="67">
        <f t="shared" si="3"/>
        <v>0.23679547128330691</v>
      </c>
    </row>
    <row r="34" spans="1:11" x14ac:dyDescent="0.3">
      <c r="A34" s="55" t="s">
        <v>221</v>
      </c>
      <c r="B34" s="94">
        <v>23</v>
      </c>
      <c r="C34" s="94">
        <v>31</v>
      </c>
      <c r="D34" s="94">
        <v>41</v>
      </c>
      <c r="E34" s="94">
        <v>65</v>
      </c>
      <c r="F34" s="94">
        <v>68</v>
      </c>
      <c r="G34" s="94">
        <v>64</v>
      </c>
      <c r="H34" s="204"/>
      <c r="I34" s="67">
        <f t="shared" si="1"/>
        <v>3.5261707988980713E-2</v>
      </c>
      <c r="J34" s="67">
        <f t="shared" si="2"/>
        <v>-5.8823529411764705E-2</v>
      </c>
      <c r="K34" s="67">
        <f t="shared" si="3"/>
        <v>0.22712958756084944</v>
      </c>
    </row>
    <row r="35" spans="1:11" x14ac:dyDescent="0.3">
      <c r="A35" s="55" t="s">
        <v>686</v>
      </c>
      <c r="B35" s="94" t="s">
        <v>267</v>
      </c>
      <c r="C35" s="94" t="s">
        <v>267</v>
      </c>
      <c r="D35" s="94" t="s">
        <v>267</v>
      </c>
      <c r="E35" s="94" t="s">
        <v>267</v>
      </c>
      <c r="F35" s="94" t="s">
        <v>267</v>
      </c>
      <c r="G35" s="94" t="s">
        <v>267</v>
      </c>
      <c r="H35" s="204"/>
      <c r="I35" s="67"/>
      <c r="J35" s="67"/>
      <c r="K35" s="67"/>
    </row>
    <row r="36" spans="1:11" x14ac:dyDescent="0.3">
      <c r="A36" s="55" t="s">
        <v>223</v>
      </c>
      <c r="B36" s="94" t="s">
        <v>267</v>
      </c>
      <c r="C36" s="94" t="s">
        <v>267</v>
      </c>
      <c r="D36" s="94" t="s">
        <v>267</v>
      </c>
      <c r="E36" s="94" t="s">
        <v>267</v>
      </c>
      <c r="F36" s="94" t="s">
        <v>267</v>
      </c>
      <c r="G36" s="94" t="s">
        <v>267</v>
      </c>
      <c r="H36" s="204"/>
      <c r="I36" s="67"/>
      <c r="J36" s="67"/>
      <c r="K36" s="67"/>
    </row>
    <row r="37" spans="1:11" x14ac:dyDescent="0.3">
      <c r="A37" s="55" t="s">
        <v>224</v>
      </c>
      <c r="B37" s="94">
        <v>121</v>
      </c>
      <c r="C37" s="94">
        <v>144</v>
      </c>
      <c r="D37" s="94">
        <v>184</v>
      </c>
      <c r="E37" s="94">
        <v>191</v>
      </c>
      <c r="F37" s="94">
        <v>136</v>
      </c>
      <c r="G37" s="94">
        <v>120</v>
      </c>
      <c r="H37" s="204"/>
      <c r="I37" s="67">
        <f t="shared" si="1"/>
        <v>6.6115702479338845E-2</v>
      </c>
      <c r="J37" s="67">
        <f t="shared" si="2"/>
        <v>-0.11764705882352941</v>
      </c>
      <c r="K37" s="67">
        <f t="shared" si="3"/>
        <v>-1.658383922112594E-3</v>
      </c>
    </row>
    <row r="38" spans="1:11" x14ac:dyDescent="0.3">
      <c r="A38" s="48" t="s">
        <v>210</v>
      </c>
      <c r="B38" s="90">
        <v>664</v>
      </c>
      <c r="C38" s="90">
        <v>1006</v>
      </c>
      <c r="D38" s="90">
        <v>1419</v>
      </c>
      <c r="E38" s="90">
        <v>1855</v>
      </c>
      <c r="F38" s="90">
        <v>1854</v>
      </c>
      <c r="G38" s="90">
        <v>1815</v>
      </c>
      <c r="H38" s="205"/>
      <c r="I38" s="30"/>
      <c r="J38" s="68">
        <f t="shared" si="2"/>
        <v>-2.1035598705501618E-2</v>
      </c>
      <c r="K38" s="68">
        <f t="shared" si="3"/>
        <v>0.22276137041388866</v>
      </c>
    </row>
    <row r="40" spans="1:11" x14ac:dyDescent="0.3">
      <c r="A40" t="s">
        <v>334</v>
      </c>
    </row>
  </sheetData>
  <sheetProtection algorithmName="SHA-512" hashValue="zKwSvsYpQmIqtskRJwsTGAlb0G5BTlRBf3sDfufkySl1MZ9vN27bqBRyxjtPXIrr7XVOuyAbOZptHfWVZnV7uw==" saltValue="u7DH1B57RGBxmthrDywEYw==" spinCount="100000" sheet="1" objects="1" scenarios="1"/>
  <mergeCells count="20">
    <mergeCell ref="A19:K19"/>
    <mergeCell ref="A20:K20"/>
    <mergeCell ref="A21:K21"/>
    <mergeCell ref="A22:K22"/>
    <mergeCell ref="B24:G24"/>
    <mergeCell ref="H24:H38"/>
    <mergeCell ref="I24:I26"/>
    <mergeCell ref="J24:J26"/>
    <mergeCell ref="K24:K26"/>
    <mergeCell ref="B25:G25"/>
    <mergeCell ref="A1:K1"/>
    <mergeCell ref="A2:K2"/>
    <mergeCell ref="A3:K3"/>
    <mergeCell ref="A4:K4"/>
    <mergeCell ref="B6:G6"/>
    <mergeCell ref="H6:H14"/>
    <mergeCell ref="I6:I8"/>
    <mergeCell ref="J6:J8"/>
    <mergeCell ref="K6:K8"/>
    <mergeCell ref="B7:G7"/>
  </mergeCells>
  <printOptions horizontalCentered="1"/>
  <pageMargins left="0.25" right="0.25" top="0.75" bottom="0.75" header="0.3" footer="0.3"/>
  <pageSetup scale="81" fitToHeight="10" orientation="portrait" r:id="rId1"/>
  <headerFooter>
    <oddFooter>Page &amp;P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F1FDB-2BAD-4072-9B3A-4C520B5A1886}">
  <sheetPr>
    <pageSetUpPr fitToPage="1"/>
  </sheetPr>
  <dimension ref="A1:L50"/>
  <sheetViews>
    <sheetView workbookViewId="0">
      <selection activeCell="A2" sqref="A2"/>
    </sheetView>
  </sheetViews>
  <sheetFormatPr defaultRowHeight="14.4" x14ac:dyDescent="0.3"/>
  <cols>
    <col min="1" max="1" width="39" bestFit="1" customWidth="1"/>
    <col min="2" max="7" width="9.88671875" bestFit="1" customWidth="1"/>
    <col min="8" max="8" width="1.88671875" customWidth="1"/>
  </cols>
  <sheetData>
    <row r="1" spans="1:12" ht="22.95" customHeight="1" x14ac:dyDescent="0.4">
      <c r="A1" s="162" t="s">
        <v>588</v>
      </c>
      <c r="B1" s="162"/>
      <c r="C1" s="162"/>
      <c r="D1" s="162"/>
      <c r="E1" s="162"/>
      <c r="F1" s="162"/>
      <c r="G1" s="162"/>
      <c r="H1" s="162"/>
      <c r="I1" s="162"/>
      <c r="J1" s="162"/>
      <c r="K1" s="162"/>
      <c r="L1" s="39"/>
    </row>
    <row r="2" spans="1:12" ht="22.95" customHeight="1" x14ac:dyDescent="0.4">
      <c r="A2" s="162" t="s">
        <v>584</v>
      </c>
      <c r="B2" s="162"/>
      <c r="C2" s="162"/>
      <c r="D2" s="162"/>
      <c r="E2" s="162"/>
      <c r="F2" s="162"/>
      <c r="G2" s="162"/>
      <c r="H2" s="162"/>
      <c r="I2" s="162"/>
      <c r="J2" s="162"/>
      <c r="K2" s="162"/>
      <c r="L2" s="39"/>
    </row>
    <row r="3" spans="1:12" ht="22.95" customHeight="1" x14ac:dyDescent="0.4">
      <c r="A3" s="162" t="s">
        <v>1113</v>
      </c>
      <c r="B3" s="162"/>
      <c r="C3" s="162"/>
      <c r="D3" s="162"/>
      <c r="E3" s="162"/>
      <c r="F3" s="162"/>
      <c r="G3" s="162"/>
      <c r="H3" s="162"/>
      <c r="I3" s="162"/>
      <c r="J3" s="162"/>
      <c r="K3" s="162"/>
      <c r="L3" s="39"/>
    </row>
    <row r="4" spans="1:12" ht="22.95" customHeight="1" x14ac:dyDescent="0.4">
      <c r="A4" s="162" t="s">
        <v>708</v>
      </c>
      <c r="B4" s="162"/>
      <c r="C4" s="162"/>
      <c r="D4" s="162"/>
      <c r="E4" s="162"/>
      <c r="F4" s="162"/>
      <c r="G4" s="162"/>
      <c r="H4" s="162"/>
      <c r="I4" s="162"/>
      <c r="J4" s="162"/>
      <c r="K4" s="162"/>
      <c r="L4" s="39"/>
    </row>
    <row r="5" spans="1:12" ht="22.8" x14ac:dyDescent="0.4">
      <c r="A5" s="34"/>
      <c r="B5" s="34"/>
      <c r="C5" s="34"/>
      <c r="D5" s="34"/>
      <c r="E5" s="34"/>
      <c r="F5" s="34"/>
      <c r="G5" s="34"/>
      <c r="H5" s="34"/>
      <c r="I5" s="34"/>
      <c r="J5" s="34"/>
      <c r="K5" s="34"/>
      <c r="L5" s="34"/>
    </row>
    <row r="6" spans="1:12" x14ac:dyDescent="0.3">
      <c r="A6" s="64"/>
      <c r="B6" s="189" t="s">
        <v>243</v>
      </c>
      <c r="C6" s="182"/>
      <c r="D6" s="182"/>
      <c r="E6" s="182"/>
      <c r="F6" s="182"/>
      <c r="G6" s="182"/>
      <c r="H6" s="201"/>
      <c r="I6" s="202" t="s">
        <v>1110</v>
      </c>
      <c r="J6" s="202" t="s">
        <v>1111</v>
      </c>
      <c r="K6" s="202" t="s">
        <v>1112</v>
      </c>
    </row>
    <row r="7" spans="1:12" x14ac:dyDescent="0.3">
      <c r="A7" s="65"/>
      <c r="B7" s="189" t="s">
        <v>181</v>
      </c>
      <c r="C7" s="182"/>
      <c r="D7" s="182"/>
      <c r="E7" s="182"/>
      <c r="F7" s="182"/>
      <c r="G7" s="182"/>
      <c r="H7" s="201"/>
      <c r="I7" s="202"/>
      <c r="J7" s="202"/>
      <c r="K7" s="202"/>
    </row>
    <row r="8" spans="1:12" x14ac:dyDescent="0.3">
      <c r="A8" s="110" t="s">
        <v>720</v>
      </c>
      <c r="B8" s="111" t="s">
        <v>186</v>
      </c>
      <c r="C8" s="111" t="s">
        <v>187</v>
      </c>
      <c r="D8" s="111" t="s">
        <v>188</v>
      </c>
      <c r="E8" s="111" t="s">
        <v>189</v>
      </c>
      <c r="F8" s="111" t="s">
        <v>682</v>
      </c>
      <c r="G8" s="111" t="s">
        <v>709</v>
      </c>
      <c r="H8" s="201"/>
      <c r="I8" s="202"/>
      <c r="J8" s="202"/>
      <c r="K8" s="202"/>
    </row>
    <row r="9" spans="1:12" x14ac:dyDescent="0.3">
      <c r="A9" s="112" t="s">
        <v>264</v>
      </c>
      <c r="B9" s="94" t="s">
        <v>267</v>
      </c>
      <c r="C9" s="94" t="s">
        <v>267</v>
      </c>
      <c r="D9" s="94">
        <v>35</v>
      </c>
      <c r="E9" s="94">
        <v>48</v>
      </c>
      <c r="F9" s="94">
        <v>47</v>
      </c>
      <c r="G9" s="94">
        <v>45</v>
      </c>
      <c r="H9" s="201"/>
      <c r="I9" s="67">
        <f t="shared" ref="I9" si="0">G9/G$17</f>
        <v>2.4793388429752067E-2</v>
      </c>
      <c r="J9" s="67">
        <f t="shared" ref="J9" si="1">(G9-F9)/F9</f>
        <v>-4.2553191489361701E-2</v>
      </c>
      <c r="K9" s="67"/>
    </row>
    <row r="10" spans="1:12" x14ac:dyDescent="0.3">
      <c r="A10" s="112" t="s">
        <v>718</v>
      </c>
      <c r="B10" s="89">
        <v>119</v>
      </c>
      <c r="C10" s="89">
        <v>209</v>
      </c>
      <c r="D10" s="89">
        <v>325</v>
      </c>
      <c r="E10" s="89">
        <v>471</v>
      </c>
      <c r="F10" s="89">
        <v>478</v>
      </c>
      <c r="G10" s="89">
        <v>473</v>
      </c>
      <c r="H10" s="201"/>
      <c r="I10" s="67">
        <f t="shared" ref="I10:I13" si="2">G10/G$17</f>
        <v>0.26060606060606062</v>
      </c>
      <c r="J10" s="67">
        <f t="shared" ref="J10:J13" si="3">(G10-F10)/F10</f>
        <v>-1.0460251046025104E-2</v>
      </c>
      <c r="K10" s="67">
        <f t="shared" ref="K10:K13" si="4">((G10/B10)^(1/5)-1)</f>
        <v>0.31784045652554105</v>
      </c>
    </row>
    <row r="11" spans="1:12" x14ac:dyDescent="0.3">
      <c r="A11" s="112" t="s">
        <v>717</v>
      </c>
      <c r="B11" s="94" t="s">
        <v>267</v>
      </c>
      <c r="C11" s="94" t="s">
        <v>267</v>
      </c>
      <c r="D11" s="94" t="s">
        <v>267</v>
      </c>
      <c r="E11" s="94">
        <v>26</v>
      </c>
      <c r="F11" s="94">
        <v>29</v>
      </c>
      <c r="G11" s="94">
        <v>26</v>
      </c>
      <c r="H11" s="201"/>
      <c r="I11" s="67">
        <f t="shared" ref="I11" si="5">G11/G$17</f>
        <v>1.4325068870523415E-2</v>
      </c>
      <c r="J11" s="67">
        <f t="shared" ref="J11" si="6">(G11-F11)/F11</f>
        <v>-0.10344827586206896</v>
      </c>
      <c r="K11" s="67"/>
    </row>
    <row r="12" spans="1:12" x14ac:dyDescent="0.3">
      <c r="A12" s="112" t="s">
        <v>716</v>
      </c>
      <c r="B12" s="94" t="s">
        <v>267</v>
      </c>
      <c r="C12" s="94" t="s">
        <v>267</v>
      </c>
      <c r="D12" s="94" t="s">
        <v>267</v>
      </c>
      <c r="E12" s="94" t="s">
        <v>267</v>
      </c>
      <c r="F12" s="94" t="s">
        <v>267</v>
      </c>
      <c r="G12" s="94" t="s">
        <v>267</v>
      </c>
      <c r="H12" s="201"/>
      <c r="I12" s="67"/>
      <c r="J12" s="67"/>
      <c r="K12" s="67"/>
    </row>
    <row r="13" spans="1:12" x14ac:dyDescent="0.3">
      <c r="A13" s="112" t="s">
        <v>265</v>
      </c>
      <c r="B13" s="89">
        <v>510</v>
      </c>
      <c r="C13" s="89">
        <v>731</v>
      </c>
      <c r="D13" s="89">
        <v>979</v>
      </c>
      <c r="E13" s="89">
        <v>1203</v>
      </c>
      <c r="F13" s="89">
        <v>1180</v>
      </c>
      <c r="G13" s="89">
        <v>1151</v>
      </c>
      <c r="H13" s="201"/>
      <c r="I13" s="67">
        <f t="shared" si="2"/>
        <v>0.63415977961432501</v>
      </c>
      <c r="J13" s="67">
        <f t="shared" si="3"/>
        <v>-2.4576271186440679E-2</v>
      </c>
      <c r="K13" s="67">
        <f t="shared" si="4"/>
        <v>0.17679558264896644</v>
      </c>
    </row>
    <row r="14" spans="1:12" x14ac:dyDescent="0.3">
      <c r="A14" s="112" t="s">
        <v>715</v>
      </c>
      <c r="B14" s="94" t="s">
        <v>267</v>
      </c>
      <c r="C14" s="94">
        <v>25</v>
      </c>
      <c r="D14" s="94">
        <v>41</v>
      </c>
      <c r="E14" s="94">
        <v>71</v>
      </c>
      <c r="F14" s="94">
        <v>79</v>
      </c>
      <c r="G14" s="94">
        <v>78</v>
      </c>
      <c r="H14" s="201"/>
      <c r="I14" s="67">
        <f t="shared" ref="I14:I15" si="7">G14/G$17</f>
        <v>4.2975206611570248E-2</v>
      </c>
      <c r="J14" s="67">
        <f t="shared" ref="J14:J15" si="8">(G14-F14)/F14</f>
        <v>-1.2658227848101266E-2</v>
      </c>
      <c r="K14" s="67"/>
    </row>
    <row r="15" spans="1:12" x14ac:dyDescent="0.3">
      <c r="A15" s="112" t="s">
        <v>266</v>
      </c>
      <c r="B15" s="94" t="s">
        <v>267</v>
      </c>
      <c r="C15" s="94" t="s">
        <v>267</v>
      </c>
      <c r="D15" s="94" t="s">
        <v>267</v>
      </c>
      <c r="E15" s="94" t="s">
        <v>267</v>
      </c>
      <c r="F15" s="94">
        <v>21</v>
      </c>
      <c r="G15" s="94">
        <v>21</v>
      </c>
      <c r="H15" s="201"/>
      <c r="I15" s="67">
        <f t="shared" si="7"/>
        <v>1.1570247933884297E-2</v>
      </c>
      <c r="J15" s="67">
        <f t="shared" si="8"/>
        <v>0</v>
      </c>
      <c r="K15" s="67"/>
    </row>
    <row r="16" spans="1:12" x14ac:dyDescent="0.3">
      <c r="A16" s="112" t="s">
        <v>714</v>
      </c>
      <c r="B16" s="94" t="s">
        <v>267</v>
      </c>
      <c r="C16" s="94" t="s">
        <v>267</v>
      </c>
      <c r="D16" s="94" t="s">
        <v>267</v>
      </c>
      <c r="E16" s="94" t="s">
        <v>267</v>
      </c>
      <c r="F16" s="94" t="s">
        <v>267</v>
      </c>
      <c r="G16" s="94" t="s">
        <v>267</v>
      </c>
      <c r="H16" s="201"/>
      <c r="I16" s="67"/>
      <c r="J16" s="67"/>
      <c r="K16" s="67"/>
    </row>
    <row r="17" spans="1:12" x14ac:dyDescent="0.3">
      <c r="A17" s="113" t="s">
        <v>210</v>
      </c>
      <c r="B17" s="90">
        <v>664</v>
      </c>
      <c r="C17" s="90">
        <v>1006</v>
      </c>
      <c r="D17" s="90">
        <v>1419</v>
      </c>
      <c r="E17" s="90">
        <v>1855</v>
      </c>
      <c r="F17" s="90">
        <v>1854</v>
      </c>
      <c r="G17" s="90">
        <v>1815</v>
      </c>
      <c r="H17" s="201"/>
      <c r="I17" s="30"/>
      <c r="J17" s="68">
        <f>(G17-F17)/F17</f>
        <v>-2.1035598705501618E-2</v>
      </c>
      <c r="K17" s="68">
        <f>((G17/B17)^(1/5)-1)</f>
        <v>0.22276137041388866</v>
      </c>
    </row>
    <row r="19" spans="1:12" x14ac:dyDescent="0.3">
      <c r="A19" t="s">
        <v>336</v>
      </c>
    </row>
    <row r="22" spans="1:12" ht="22.95" customHeight="1" x14ac:dyDescent="0.4">
      <c r="A22" s="162" t="s">
        <v>589</v>
      </c>
      <c r="B22" s="162"/>
      <c r="C22" s="162"/>
      <c r="D22" s="162"/>
      <c r="E22" s="162"/>
      <c r="F22" s="162"/>
      <c r="G22" s="162"/>
      <c r="H22" s="162"/>
      <c r="I22" s="162"/>
      <c r="J22" s="162"/>
      <c r="K22" s="162"/>
      <c r="L22" s="39"/>
    </row>
    <row r="23" spans="1:12" ht="22.95" customHeight="1" x14ac:dyDescent="0.4">
      <c r="A23" s="162" t="s">
        <v>584</v>
      </c>
      <c r="B23" s="162"/>
      <c r="C23" s="162"/>
      <c r="D23" s="162"/>
      <c r="E23" s="162"/>
      <c r="F23" s="162"/>
      <c r="G23" s="162"/>
      <c r="H23" s="162"/>
      <c r="I23" s="162"/>
      <c r="J23" s="162"/>
      <c r="K23" s="162"/>
      <c r="L23" s="39"/>
    </row>
    <row r="24" spans="1:12" ht="22.95" customHeight="1" x14ac:dyDescent="0.4">
      <c r="A24" s="162" t="s">
        <v>1114</v>
      </c>
      <c r="B24" s="162"/>
      <c r="C24" s="162"/>
      <c r="D24" s="162"/>
      <c r="E24" s="162"/>
      <c r="F24" s="162"/>
      <c r="G24" s="162"/>
      <c r="H24" s="162"/>
      <c r="I24" s="162"/>
      <c r="J24" s="162"/>
      <c r="K24" s="162"/>
      <c r="L24" s="39"/>
    </row>
    <row r="25" spans="1:12" ht="22.95" customHeight="1" x14ac:dyDescent="0.4">
      <c r="A25" s="162" t="s">
        <v>708</v>
      </c>
      <c r="B25" s="162"/>
      <c r="C25" s="162"/>
      <c r="D25" s="162"/>
      <c r="E25" s="162"/>
      <c r="F25" s="162"/>
      <c r="G25" s="162"/>
      <c r="H25" s="162"/>
      <c r="I25" s="162"/>
      <c r="J25" s="162"/>
      <c r="K25" s="162"/>
      <c r="L25" s="39"/>
    </row>
    <row r="26" spans="1:12" ht="22.8" x14ac:dyDescent="0.4">
      <c r="A26" s="34"/>
      <c r="B26" s="34"/>
      <c r="C26" s="34"/>
      <c r="D26" s="34"/>
      <c r="E26" s="34"/>
      <c r="F26" s="34"/>
      <c r="G26" s="34"/>
      <c r="H26" s="34"/>
      <c r="I26" s="34"/>
      <c r="J26" s="34"/>
      <c r="K26" s="34"/>
      <c r="L26" s="34"/>
    </row>
    <row r="27" spans="1:12" x14ac:dyDescent="0.3">
      <c r="A27" s="64"/>
      <c r="B27" s="189" t="s">
        <v>243</v>
      </c>
      <c r="C27" s="182"/>
      <c r="D27" s="182"/>
      <c r="E27" s="182"/>
      <c r="F27" s="182"/>
      <c r="G27" s="182"/>
      <c r="H27" s="201"/>
      <c r="I27" s="202" t="s">
        <v>1110</v>
      </c>
      <c r="J27" s="202" t="s">
        <v>1111</v>
      </c>
      <c r="K27" s="202" t="s">
        <v>1112</v>
      </c>
    </row>
    <row r="28" spans="1:12" x14ac:dyDescent="0.3">
      <c r="A28" s="65"/>
      <c r="B28" s="189" t="s">
        <v>181</v>
      </c>
      <c r="C28" s="182"/>
      <c r="D28" s="182"/>
      <c r="E28" s="182"/>
      <c r="F28" s="182"/>
      <c r="G28" s="182"/>
      <c r="H28" s="201"/>
      <c r="I28" s="202"/>
      <c r="J28" s="202"/>
      <c r="K28" s="202"/>
    </row>
    <row r="29" spans="1:12" x14ac:dyDescent="0.3">
      <c r="A29" s="110" t="s">
        <v>724</v>
      </c>
      <c r="B29" s="111" t="s">
        <v>186</v>
      </c>
      <c r="C29" s="111" t="s">
        <v>187</v>
      </c>
      <c r="D29" s="111" t="s">
        <v>188</v>
      </c>
      <c r="E29" s="111" t="s">
        <v>189</v>
      </c>
      <c r="F29" s="111" t="s">
        <v>682</v>
      </c>
      <c r="G29" s="111" t="s">
        <v>709</v>
      </c>
      <c r="H29" s="201"/>
      <c r="I29" s="202"/>
      <c r="J29" s="202"/>
      <c r="K29" s="202"/>
    </row>
    <row r="30" spans="1:12" x14ac:dyDescent="0.3">
      <c r="A30" s="112" t="s">
        <v>723</v>
      </c>
      <c r="B30" s="94">
        <v>75</v>
      </c>
      <c r="C30" s="94">
        <v>129</v>
      </c>
      <c r="D30" s="94">
        <v>204</v>
      </c>
      <c r="E30" s="94">
        <v>308</v>
      </c>
      <c r="F30" s="94">
        <v>318</v>
      </c>
      <c r="G30" s="94">
        <v>314</v>
      </c>
      <c r="H30" s="201"/>
      <c r="I30" s="67">
        <f>G30/G$17</f>
        <v>0.17300275482093663</v>
      </c>
      <c r="J30" s="67">
        <f>(G30-F30)/F30</f>
        <v>-1.2578616352201259E-2</v>
      </c>
      <c r="K30" s="67">
        <f>((G30/B30)^(1/5)-1)</f>
        <v>0.33159966411147357</v>
      </c>
    </row>
    <row r="31" spans="1:12" x14ac:dyDescent="0.3">
      <c r="A31" s="112" t="s">
        <v>722</v>
      </c>
      <c r="B31" s="89">
        <v>583</v>
      </c>
      <c r="C31" s="89">
        <v>864</v>
      </c>
      <c r="D31" s="89">
        <v>1193</v>
      </c>
      <c r="E31" s="89">
        <v>1518</v>
      </c>
      <c r="F31" s="89">
        <v>1508</v>
      </c>
      <c r="G31" s="89">
        <v>1471</v>
      </c>
      <c r="H31" s="201"/>
      <c r="I31" s="67">
        <f>G31/G$17</f>
        <v>0.8104683195592286</v>
      </c>
      <c r="J31" s="67">
        <f>(G31-F31)/F31</f>
        <v>-2.4535809018567639E-2</v>
      </c>
      <c r="K31" s="67">
        <f>((G31/B31)^(1/5)-1)</f>
        <v>0.20334130324518229</v>
      </c>
    </row>
    <row r="32" spans="1:12" x14ac:dyDescent="0.3">
      <c r="A32" s="112" t="s">
        <v>714</v>
      </c>
      <c r="B32" s="94" t="s">
        <v>267</v>
      </c>
      <c r="C32" s="94" t="s">
        <v>267</v>
      </c>
      <c r="D32" s="94">
        <v>22</v>
      </c>
      <c r="E32" s="94">
        <v>29</v>
      </c>
      <c r="F32" s="94">
        <v>28</v>
      </c>
      <c r="G32" s="94">
        <v>30</v>
      </c>
      <c r="H32" s="201"/>
      <c r="I32" s="67">
        <f>G32/G$17</f>
        <v>1.6528925619834711E-2</v>
      </c>
      <c r="J32" s="67">
        <f>(G32-F32)/F32</f>
        <v>7.1428571428571425E-2</v>
      </c>
      <c r="K32" s="67"/>
    </row>
    <row r="33" spans="1:11" x14ac:dyDescent="0.3">
      <c r="A33" s="113" t="s">
        <v>210</v>
      </c>
      <c r="B33" s="90">
        <v>664</v>
      </c>
      <c r="C33" s="90">
        <v>1006</v>
      </c>
      <c r="D33" s="90">
        <v>1419</v>
      </c>
      <c r="E33" s="90">
        <v>1855</v>
      </c>
      <c r="F33" s="90">
        <v>1854</v>
      </c>
      <c r="G33" s="90">
        <v>1815</v>
      </c>
      <c r="H33" s="201"/>
      <c r="I33" s="30"/>
      <c r="J33" s="68">
        <f>(G33-F33)/F33</f>
        <v>-2.1035598705501618E-2</v>
      </c>
      <c r="K33" s="68">
        <f>((G33/B33)^(1/5)-1)</f>
        <v>0.22276137041388866</v>
      </c>
    </row>
    <row r="35" spans="1:11" x14ac:dyDescent="0.3">
      <c r="A35" t="s">
        <v>336</v>
      </c>
    </row>
    <row r="38" spans="1:11" ht="22.8" x14ac:dyDescent="0.4">
      <c r="A38" s="162" t="s">
        <v>590</v>
      </c>
      <c r="B38" s="162"/>
      <c r="C38" s="162"/>
      <c r="D38" s="162"/>
      <c r="E38" s="162"/>
      <c r="F38" s="162"/>
      <c r="G38" s="162"/>
      <c r="H38" s="162"/>
      <c r="I38" s="162"/>
      <c r="J38" s="162"/>
      <c r="K38" s="162"/>
    </row>
    <row r="39" spans="1:11" ht="22.8" x14ac:dyDescent="0.4">
      <c r="A39" s="162" t="s">
        <v>584</v>
      </c>
      <c r="B39" s="162"/>
      <c r="C39" s="162"/>
      <c r="D39" s="162"/>
      <c r="E39" s="162"/>
      <c r="F39" s="162"/>
      <c r="G39" s="162"/>
      <c r="H39" s="162"/>
      <c r="I39" s="162"/>
      <c r="J39" s="162"/>
      <c r="K39" s="162"/>
    </row>
    <row r="40" spans="1:11" ht="22.8" x14ac:dyDescent="0.4">
      <c r="A40" s="162" t="s">
        <v>242</v>
      </c>
      <c r="B40" s="162"/>
      <c r="C40" s="162"/>
      <c r="D40" s="162"/>
      <c r="E40" s="162"/>
      <c r="F40" s="162"/>
      <c r="G40" s="162"/>
      <c r="H40" s="162"/>
      <c r="I40" s="162"/>
      <c r="J40" s="162"/>
      <c r="K40" s="162"/>
    </row>
    <row r="41" spans="1:11" ht="22.8" customHeight="1" x14ac:dyDescent="0.4">
      <c r="A41" s="162" t="s">
        <v>708</v>
      </c>
      <c r="B41" s="162"/>
      <c r="C41" s="162"/>
      <c r="D41" s="162"/>
      <c r="E41" s="162"/>
      <c r="F41" s="162"/>
      <c r="G41" s="162"/>
      <c r="H41" s="162"/>
      <c r="I41" s="162"/>
      <c r="J41" s="162"/>
      <c r="K41" s="162"/>
    </row>
    <row r="42" spans="1:11" ht="22.8" x14ac:dyDescent="0.4">
      <c r="A42" s="34"/>
      <c r="B42" s="34"/>
      <c r="C42" s="34"/>
      <c r="D42" s="34"/>
      <c r="E42" s="34"/>
      <c r="F42" s="34"/>
      <c r="G42" s="34"/>
      <c r="H42" s="34"/>
      <c r="I42" s="34"/>
      <c r="J42" s="34"/>
      <c r="K42" s="34"/>
    </row>
    <row r="43" spans="1:11" ht="15" customHeight="1" x14ac:dyDescent="0.3">
      <c r="A43" s="64"/>
      <c r="B43" s="189" t="s">
        <v>243</v>
      </c>
      <c r="C43" s="182"/>
      <c r="D43" s="182"/>
      <c r="E43" s="182"/>
      <c r="F43" s="182"/>
      <c r="G43" s="182"/>
      <c r="H43" s="29"/>
      <c r="I43" s="202" t="s">
        <v>1110</v>
      </c>
      <c r="J43" s="202" t="s">
        <v>1111</v>
      </c>
      <c r="K43" s="202" t="s">
        <v>1112</v>
      </c>
    </row>
    <row r="44" spans="1:11" x14ac:dyDescent="0.3">
      <c r="A44" s="65"/>
      <c r="B44" s="189" t="s">
        <v>181</v>
      </c>
      <c r="C44" s="182"/>
      <c r="D44" s="182"/>
      <c r="E44" s="182"/>
      <c r="F44" s="182"/>
      <c r="G44" s="182"/>
      <c r="H44" s="29"/>
      <c r="I44" s="202"/>
      <c r="J44" s="202"/>
      <c r="K44" s="202"/>
    </row>
    <row r="45" spans="1:11" x14ac:dyDescent="0.3">
      <c r="A45" s="41" t="s">
        <v>244</v>
      </c>
      <c r="B45" s="111" t="s">
        <v>186</v>
      </c>
      <c r="C45" s="111" t="s">
        <v>187</v>
      </c>
      <c r="D45" s="111" t="s">
        <v>188</v>
      </c>
      <c r="E45" s="111" t="s">
        <v>189</v>
      </c>
      <c r="F45" s="111" t="s">
        <v>682</v>
      </c>
      <c r="G45" s="111" t="s">
        <v>709</v>
      </c>
      <c r="H45" s="29"/>
      <c r="I45" s="202"/>
      <c r="J45" s="202"/>
      <c r="K45" s="202"/>
    </row>
    <row r="46" spans="1:11" x14ac:dyDescent="0.3">
      <c r="A46" s="55" t="s">
        <v>245</v>
      </c>
      <c r="B46" s="89"/>
      <c r="C46" s="89"/>
      <c r="D46" s="89"/>
      <c r="E46" s="89"/>
      <c r="F46" s="94"/>
      <c r="G46" s="94"/>
      <c r="H46" s="29"/>
      <c r="I46" s="67"/>
      <c r="J46" s="67"/>
      <c r="K46" s="67"/>
    </row>
    <row r="47" spans="1:11" x14ac:dyDescent="0.3">
      <c r="A47" s="55" t="s">
        <v>246</v>
      </c>
      <c r="B47" s="89">
        <v>664</v>
      </c>
      <c r="C47" s="89">
        <v>1006</v>
      </c>
      <c r="D47" s="89">
        <v>1419</v>
      </c>
      <c r="E47" s="89">
        <v>1855</v>
      </c>
      <c r="F47" s="89">
        <v>1854</v>
      </c>
      <c r="G47" s="89">
        <v>1815</v>
      </c>
      <c r="H47" s="29"/>
      <c r="I47" s="67">
        <f>G47/G$17</f>
        <v>1</v>
      </c>
      <c r="J47" s="67">
        <f>(G47-F47)/F47</f>
        <v>-2.1035598705501618E-2</v>
      </c>
      <c r="K47" s="67">
        <f>((G47/B47)^(1/5)-1)</f>
        <v>0.22276137041388866</v>
      </c>
    </row>
    <row r="48" spans="1:11" x14ac:dyDescent="0.3">
      <c r="A48" s="48" t="s">
        <v>210</v>
      </c>
      <c r="B48" s="90">
        <v>664</v>
      </c>
      <c r="C48" s="90">
        <v>1006</v>
      </c>
      <c r="D48" s="90">
        <v>1419</v>
      </c>
      <c r="E48" s="90">
        <v>1855</v>
      </c>
      <c r="F48" s="90">
        <v>1854</v>
      </c>
      <c r="G48" s="90">
        <v>1815</v>
      </c>
      <c r="H48" s="29"/>
      <c r="I48" s="30"/>
      <c r="J48" s="68">
        <f>(G48-F48)/F48</f>
        <v>-2.1035598705501618E-2</v>
      </c>
      <c r="K48" s="68">
        <f>((G48/B48)^(1/5)-1)</f>
        <v>0.22276137041388866</v>
      </c>
    </row>
    <row r="50" spans="1:1" x14ac:dyDescent="0.3">
      <c r="A50" t="s">
        <v>326</v>
      </c>
    </row>
  </sheetData>
  <sheetProtection algorithmName="SHA-512" hashValue="pUYJDZlnN4KUR518iQALpmFM4bWa5YaFSAQ6xBmOV3mCainxqssIj6Gy5tn/sPwVzuxXRK05n8wamgvNSKmJ8g==" saltValue="5RNca/1hdD6O+coaf+J2rg==" spinCount="100000" sheet="1" objects="1" scenarios="1"/>
  <mergeCells count="29">
    <mergeCell ref="A1:K1"/>
    <mergeCell ref="A2:K2"/>
    <mergeCell ref="A3:K3"/>
    <mergeCell ref="A4:K4"/>
    <mergeCell ref="B6:G6"/>
    <mergeCell ref="H6:H17"/>
    <mergeCell ref="I6:I8"/>
    <mergeCell ref="J6:J8"/>
    <mergeCell ref="K6:K8"/>
    <mergeCell ref="B7:G7"/>
    <mergeCell ref="A22:K22"/>
    <mergeCell ref="A23:K23"/>
    <mergeCell ref="A24:K24"/>
    <mergeCell ref="A25:K25"/>
    <mergeCell ref="B27:G27"/>
    <mergeCell ref="H27:H33"/>
    <mergeCell ref="I27:I29"/>
    <mergeCell ref="J27:J29"/>
    <mergeCell ref="K27:K29"/>
    <mergeCell ref="B28:G28"/>
    <mergeCell ref="A38:K38"/>
    <mergeCell ref="A39:K39"/>
    <mergeCell ref="A40:K40"/>
    <mergeCell ref="A41:K41"/>
    <mergeCell ref="B43:G43"/>
    <mergeCell ref="I43:I45"/>
    <mergeCell ref="J43:J45"/>
    <mergeCell ref="K43:K45"/>
    <mergeCell ref="B44:G44"/>
  </mergeCells>
  <printOptions horizontalCentered="1"/>
  <pageMargins left="0.25" right="0.25" top="0.75" bottom="0.75" header="0.3" footer="0.3"/>
  <pageSetup scale="79" orientation="portrait" r:id="rId1"/>
  <headerFooter>
    <oddFooter>Page &amp;P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9DE1-EFEC-450B-87F1-46A7A2683500}">
  <sheetPr>
    <pageSetUpPr fitToPage="1"/>
  </sheetPr>
  <dimension ref="A1:L14"/>
  <sheetViews>
    <sheetView workbookViewId="0">
      <selection activeCell="A2" sqref="A2"/>
    </sheetView>
  </sheetViews>
  <sheetFormatPr defaultRowHeight="14.4" x14ac:dyDescent="0.3"/>
  <cols>
    <col min="1" max="1" width="25.109375" customWidth="1"/>
    <col min="2" max="2" width="9.109375" style="122" bestFit="1" customWidth="1"/>
    <col min="3" max="3" width="11.21875" bestFit="1" customWidth="1"/>
    <col min="4" max="4" width="8.6640625" style="122" customWidth="1"/>
    <col min="5" max="5" width="9.33203125" bestFit="1" customWidth="1"/>
    <col min="6" max="6" width="9.6640625" bestFit="1" customWidth="1"/>
    <col min="7" max="7" width="8.77734375" bestFit="1" customWidth="1"/>
    <col min="8" max="8" width="11.88671875" bestFit="1" customWidth="1"/>
    <col min="9" max="10" width="8.44140625" bestFit="1" customWidth="1"/>
    <col min="11" max="11" width="5.44140625" bestFit="1" customWidth="1"/>
    <col min="12" max="12" width="8.88671875" bestFit="1" customWidth="1"/>
  </cols>
  <sheetData>
    <row r="1" spans="1:12" ht="22.8" x14ac:dyDescent="0.4">
      <c r="A1" s="162" t="s">
        <v>591</v>
      </c>
      <c r="B1" s="162"/>
      <c r="C1" s="162"/>
      <c r="D1" s="162"/>
      <c r="E1" s="162"/>
      <c r="F1" s="162"/>
      <c r="G1" s="162"/>
      <c r="H1" s="162"/>
      <c r="I1" s="162"/>
      <c r="J1" s="162"/>
      <c r="K1" s="162"/>
      <c r="L1" s="162"/>
    </row>
    <row r="2" spans="1:12" ht="22.95" customHeight="1" x14ac:dyDescent="0.4">
      <c r="A2" s="162" t="s">
        <v>584</v>
      </c>
      <c r="B2" s="162"/>
      <c r="C2" s="162"/>
      <c r="D2" s="162"/>
      <c r="E2" s="162"/>
      <c r="F2" s="162"/>
      <c r="G2" s="162"/>
      <c r="H2" s="162"/>
      <c r="I2" s="162"/>
      <c r="J2" s="162"/>
      <c r="K2" s="162"/>
      <c r="L2" s="162"/>
    </row>
    <row r="3" spans="1:12" ht="22.8" x14ac:dyDescent="0.4">
      <c r="A3" s="162" t="s">
        <v>340</v>
      </c>
      <c r="B3" s="162"/>
      <c r="C3" s="162"/>
      <c r="D3" s="162"/>
      <c r="E3" s="162"/>
      <c r="F3" s="162"/>
      <c r="G3" s="162"/>
      <c r="H3" s="162"/>
      <c r="I3" s="162"/>
      <c r="J3" s="162"/>
      <c r="K3" s="162"/>
      <c r="L3" s="162"/>
    </row>
    <row r="4" spans="1:12" ht="22.95" customHeight="1" x14ac:dyDescent="0.4">
      <c r="A4" s="162" t="s">
        <v>708</v>
      </c>
      <c r="B4" s="162"/>
      <c r="C4" s="162"/>
      <c r="D4" s="162"/>
      <c r="E4" s="162"/>
      <c r="F4" s="162"/>
      <c r="G4" s="162"/>
      <c r="H4" s="162"/>
      <c r="I4" s="162"/>
      <c r="J4" s="162"/>
      <c r="K4" s="162"/>
      <c r="L4" s="162"/>
    </row>
    <row r="5" spans="1:12" ht="22.8" x14ac:dyDescent="0.4">
      <c r="A5" s="34"/>
      <c r="B5" s="121"/>
      <c r="C5" s="34"/>
      <c r="D5" s="121"/>
      <c r="E5" s="34"/>
      <c r="F5" s="34"/>
      <c r="G5" s="34"/>
      <c r="H5" s="34"/>
      <c r="I5" s="34"/>
      <c r="J5" s="34"/>
      <c r="K5" s="34"/>
    </row>
    <row r="6" spans="1:12" s="54" customFormat="1" ht="38.4" customHeight="1" x14ac:dyDescent="0.3">
      <c r="A6" s="52" t="s">
        <v>286</v>
      </c>
      <c r="B6" s="69" t="s">
        <v>341</v>
      </c>
      <c r="C6" s="69" t="s">
        <v>244</v>
      </c>
      <c r="D6" s="75" t="s">
        <v>181</v>
      </c>
      <c r="E6" s="69" t="s">
        <v>201</v>
      </c>
      <c r="F6" s="69" t="s">
        <v>342</v>
      </c>
      <c r="G6" s="69" t="s">
        <v>343</v>
      </c>
      <c r="H6" s="69" t="s">
        <v>183</v>
      </c>
      <c r="I6" s="69" t="s">
        <v>184</v>
      </c>
      <c r="J6" s="69" t="s">
        <v>344</v>
      </c>
      <c r="K6" s="69" t="s">
        <v>345</v>
      </c>
      <c r="L6" s="69" t="s">
        <v>346</v>
      </c>
    </row>
    <row r="7" spans="1:12" x14ac:dyDescent="0.3">
      <c r="A7" s="210" t="s">
        <v>318</v>
      </c>
      <c r="B7" s="206" t="s">
        <v>370</v>
      </c>
      <c r="C7" s="206" t="s">
        <v>246</v>
      </c>
      <c r="D7" s="117" t="s">
        <v>186</v>
      </c>
      <c r="E7" s="102">
        <v>664</v>
      </c>
      <c r="F7" s="102">
        <v>426.16666666666669</v>
      </c>
      <c r="G7" s="102">
        <v>5114</v>
      </c>
      <c r="H7" s="101">
        <v>52172724.179999731</v>
      </c>
      <c r="I7" s="101">
        <v>78573.379789156228</v>
      </c>
      <c r="J7" s="101">
        <v>122423.28708642877</v>
      </c>
      <c r="K7" s="102">
        <v>7.7018072289156629</v>
      </c>
      <c r="L7" s="118">
        <v>10201.940590535731</v>
      </c>
    </row>
    <row r="8" spans="1:12" x14ac:dyDescent="0.3">
      <c r="A8" s="211"/>
      <c r="B8" s="187"/>
      <c r="C8" s="194"/>
      <c r="D8" s="117" t="s">
        <v>187</v>
      </c>
      <c r="E8" s="102">
        <v>1006</v>
      </c>
      <c r="F8" s="102">
        <v>732.16666666666663</v>
      </c>
      <c r="G8" s="102">
        <v>8786</v>
      </c>
      <c r="H8" s="101">
        <v>92123423.439999238</v>
      </c>
      <c r="I8" s="101">
        <v>91573.979562623499</v>
      </c>
      <c r="J8" s="101">
        <v>125823.02313680752</v>
      </c>
      <c r="K8" s="102">
        <v>8.7335984095427435</v>
      </c>
      <c r="L8" s="118">
        <v>10485.251928067293</v>
      </c>
    </row>
    <row r="9" spans="1:12" x14ac:dyDescent="0.3">
      <c r="A9" s="211"/>
      <c r="B9" s="187"/>
      <c r="C9" s="194"/>
      <c r="D9" s="117" t="s">
        <v>188</v>
      </c>
      <c r="E9" s="102">
        <v>1419</v>
      </c>
      <c r="F9" s="102">
        <v>1163.5</v>
      </c>
      <c r="G9" s="102">
        <v>13962</v>
      </c>
      <c r="H9" s="101">
        <v>151999433.5299972</v>
      </c>
      <c r="I9" s="101">
        <v>107117.28930937083</v>
      </c>
      <c r="J9" s="101">
        <v>130639.82254404572</v>
      </c>
      <c r="K9" s="102">
        <v>9.8393234672304448</v>
      </c>
      <c r="L9" s="118">
        <v>10886.651878670476</v>
      </c>
    </row>
    <row r="10" spans="1:12" x14ac:dyDescent="0.3">
      <c r="A10" s="211"/>
      <c r="B10" s="187"/>
      <c r="C10" s="194"/>
      <c r="D10" s="117" t="s">
        <v>189</v>
      </c>
      <c r="E10" s="102">
        <v>1855</v>
      </c>
      <c r="F10" s="102">
        <v>1538.8333333333333</v>
      </c>
      <c r="G10" s="102">
        <v>18466</v>
      </c>
      <c r="H10" s="101">
        <v>207222567.39999747</v>
      </c>
      <c r="I10" s="101">
        <v>111710.27892183152</v>
      </c>
      <c r="J10" s="101">
        <v>134662.12546301147</v>
      </c>
      <c r="K10" s="102">
        <v>9.9547169811320746</v>
      </c>
      <c r="L10" s="118">
        <v>11221.843788584289</v>
      </c>
    </row>
    <row r="11" spans="1:12" x14ac:dyDescent="0.3">
      <c r="A11" s="211"/>
      <c r="B11" s="187"/>
      <c r="C11" s="194"/>
      <c r="D11" s="117" t="s">
        <v>682</v>
      </c>
      <c r="E11" s="102">
        <v>1854</v>
      </c>
      <c r="F11" s="102">
        <v>1739.5</v>
      </c>
      <c r="G11" s="102">
        <v>20874</v>
      </c>
      <c r="H11" s="101">
        <v>238178400.18999863</v>
      </c>
      <c r="I11" s="101">
        <v>128467.31401833799</v>
      </c>
      <c r="J11" s="101">
        <v>136923.48386892705</v>
      </c>
      <c r="K11" s="102">
        <v>11.258899676375405</v>
      </c>
      <c r="L11" s="118">
        <v>11410.290322410588</v>
      </c>
    </row>
    <row r="12" spans="1:12" x14ac:dyDescent="0.3">
      <c r="A12" s="211"/>
      <c r="B12" s="187"/>
      <c r="C12" s="194"/>
      <c r="D12" s="117" t="s">
        <v>709</v>
      </c>
      <c r="E12" s="102">
        <v>1815</v>
      </c>
      <c r="F12" s="102">
        <v>1706.25</v>
      </c>
      <c r="G12" s="102">
        <v>20475</v>
      </c>
      <c r="H12" s="101">
        <v>235134308.57999861</v>
      </c>
      <c r="I12" s="101">
        <v>129550.58323966866</v>
      </c>
      <c r="J12" s="101">
        <v>137807.65338021895</v>
      </c>
      <c r="K12" s="102">
        <v>11.28099173553719</v>
      </c>
      <c r="L12" s="118">
        <v>11483.971115018247</v>
      </c>
    </row>
    <row r="14" spans="1:12" x14ac:dyDescent="0.3">
      <c r="A14" t="s">
        <v>348</v>
      </c>
    </row>
  </sheetData>
  <sheetProtection algorithmName="SHA-512" hashValue="EwDIaZ2X1K2ROxk+JluWykLrFPXmBT7bDMzJel/U3RXmcBOkhgj3wUd1SOe7GfmGTC94epvwsNxV0dPj+gNXaw==" saltValue="uGBMd7T/9NV4MTKBbDhsFw==" spinCount="100000" sheet="1" objects="1" scenarios="1"/>
  <mergeCells count="7">
    <mergeCell ref="A7:A12"/>
    <mergeCell ref="B7:B12"/>
    <mergeCell ref="C7:C12"/>
    <mergeCell ref="A1:L1"/>
    <mergeCell ref="A2:L2"/>
    <mergeCell ref="A3:L3"/>
    <mergeCell ref="A4:L4"/>
  </mergeCells>
  <printOptions horizontalCentered="1"/>
  <pageMargins left="0.25" right="0.25" top="0.75" bottom="0.75" header="0.3" footer="0.3"/>
  <pageSetup orientation="landscape" r:id="rId1"/>
  <headerFooter>
    <oddFooter>Page &amp;P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05F47-C2F8-4311-A80A-B4410AF952D7}">
  <sheetPr>
    <pageSetUpPr fitToPage="1"/>
  </sheetPr>
  <dimension ref="A1:ASQ12"/>
  <sheetViews>
    <sheetView workbookViewId="0">
      <selection activeCell="A2" sqref="A2"/>
    </sheetView>
  </sheetViews>
  <sheetFormatPr defaultRowHeight="14.4" x14ac:dyDescent="0.3"/>
  <cols>
    <col min="1" max="1" width="23.44140625" customWidth="1"/>
    <col min="2" max="2" width="10.44140625" bestFit="1" customWidth="1"/>
    <col min="3" max="3" width="53.33203125" bestFit="1" customWidth="1"/>
    <col min="4" max="4" width="9.109375" style="135" bestFit="1" customWidth="1"/>
    <col min="5" max="5" width="9.5546875" customWidth="1"/>
    <col min="6" max="6" width="8.77734375" bestFit="1" customWidth="1"/>
    <col min="7" max="7" width="11.88671875" bestFit="1" customWidth="1"/>
    <col min="8" max="8" width="6.21875" customWidth="1"/>
    <col min="9" max="9" width="6.33203125" bestFit="1" customWidth="1"/>
    <col min="10" max="10" width="8" bestFit="1" customWidth="1"/>
    <col min="11" max="11" width="8.5546875" bestFit="1" customWidth="1"/>
    <col min="12" max="12" width="8.88671875" style="127"/>
  </cols>
  <sheetData>
    <row r="1" spans="1:1187" ht="22.8" x14ac:dyDescent="0.4">
      <c r="A1" s="162" t="s">
        <v>1141</v>
      </c>
      <c r="B1" s="162"/>
      <c r="C1" s="162"/>
      <c r="D1" s="162"/>
      <c r="E1" s="162"/>
      <c r="F1" s="162"/>
      <c r="G1" s="162"/>
      <c r="H1" s="162"/>
      <c r="I1" s="162"/>
      <c r="J1" s="162"/>
      <c r="K1" s="162"/>
      <c r="L1"/>
    </row>
    <row r="2" spans="1:1187" ht="22.8" x14ac:dyDescent="0.4">
      <c r="A2" s="162" t="s">
        <v>584</v>
      </c>
      <c r="B2" s="162"/>
      <c r="C2" s="162"/>
      <c r="D2" s="162"/>
      <c r="E2" s="162"/>
      <c r="F2" s="162"/>
      <c r="G2" s="162"/>
      <c r="H2" s="162"/>
      <c r="I2" s="162"/>
      <c r="J2" s="162"/>
      <c r="K2" s="162"/>
      <c r="L2"/>
    </row>
    <row r="3" spans="1:1187" ht="22.8" x14ac:dyDescent="0.4">
      <c r="A3" s="162" t="s">
        <v>350</v>
      </c>
      <c r="B3" s="162"/>
      <c r="C3" s="162"/>
      <c r="D3" s="162"/>
      <c r="E3" s="162"/>
      <c r="F3" s="162"/>
      <c r="G3" s="162"/>
      <c r="H3" s="162"/>
      <c r="I3" s="162"/>
      <c r="J3" s="162"/>
      <c r="K3" s="162"/>
      <c r="L3"/>
    </row>
    <row r="4" spans="1:1187" ht="22.8" x14ac:dyDescent="0.4">
      <c r="A4" s="162" t="s">
        <v>713</v>
      </c>
      <c r="B4" s="162"/>
      <c r="C4" s="162"/>
      <c r="D4" s="162"/>
      <c r="E4" s="162"/>
      <c r="F4" s="162"/>
      <c r="G4" s="162"/>
      <c r="H4" s="162"/>
      <c r="I4" s="162"/>
      <c r="J4" s="162"/>
      <c r="K4" s="162"/>
      <c r="L4"/>
    </row>
    <row r="5" spans="1:1187" ht="22.8" x14ac:dyDescent="0.4">
      <c r="A5" s="129"/>
      <c r="B5" s="129"/>
      <c r="C5" s="129"/>
      <c r="D5" s="133"/>
      <c r="E5" s="129"/>
      <c r="F5" s="129"/>
      <c r="G5" s="129"/>
      <c r="H5" s="129"/>
      <c r="I5" s="129"/>
      <c r="J5" s="129"/>
      <c r="K5" s="129"/>
      <c r="L5"/>
    </row>
    <row r="6" spans="1:1187" s="86" customFormat="1" ht="48.6" x14ac:dyDescent="0.3">
      <c r="A6" s="124" t="s">
        <v>286</v>
      </c>
      <c r="B6" s="125" t="s">
        <v>244</v>
      </c>
      <c r="C6" s="124" t="s">
        <v>351</v>
      </c>
      <c r="D6" s="134" t="s">
        <v>201</v>
      </c>
      <c r="E6" s="125" t="s">
        <v>1116</v>
      </c>
      <c r="F6" s="125" t="s">
        <v>1117</v>
      </c>
      <c r="G6" s="125" t="s">
        <v>719</v>
      </c>
      <c r="H6" s="125" t="s">
        <v>352</v>
      </c>
      <c r="I6" s="125" t="s">
        <v>1118</v>
      </c>
      <c r="J6" s="125" t="s">
        <v>184</v>
      </c>
      <c r="K6" s="125" t="s">
        <v>353</v>
      </c>
      <c r="L6" s="128"/>
    </row>
    <row r="7" spans="1:1187" x14ac:dyDescent="0.3">
      <c r="A7" s="210" t="s">
        <v>318</v>
      </c>
      <c r="B7" s="206" t="s">
        <v>246</v>
      </c>
      <c r="C7" s="103" t="s">
        <v>592</v>
      </c>
      <c r="D7" s="102">
        <v>712</v>
      </c>
      <c r="E7" s="102">
        <v>7691</v>
      </c>
      <c r="F7" s="102">
        <v>7691</v>
      </c>
      <c r="G7" s="101">
        <v>60324358.5</v>
      </c>
      <c r="H7" s="102">
        <v>10.801966292134832</v>
      </c>
      <c r="I7" s="102">
        <v>10.801966292134832</v>
      </c>
      <c r="J7" s="101">
        <v>84725.222612359546</v>
      </c>
      <c r="K7" s="101">
        <v>7843.5</v>
      </c>
    </row>
    <row r="8" spans="1:1187" s="127" customFormat="1" x14ac:dyDescent="0.3">
      <c r="A8" s="211"/>
      <c r="B8" s="194"/>
      <c r="C8" s="103" t="s">
        <v>593</v>
      </c>
      <c r="D8" s="102">
        <v>1129</v>
      </c>
      <c r="E8" s="102">
        <v>12784</v>
      </c>
      <c r="F8" s="102">
        <v>12784</v>
      </c>
      <c r="G8" s="101">
        <v>174809950.07999691</v>
      </c>
      <c r="H8" s="102">
        <v>11.323294951284323</v>
      </c>
      <c r="I8" s="102">
        <v>11.323294951284323</v>
      </c>
      <c r="J8" s="101">
        <v>154836.09395925325</v>
      </c>
      <c r="K8" s="101">
        <v>13674.119999999759</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row>
    <row r="9" spans="1:1187" x14ac:dyDescent="0.3">
      <c r="A9" s="211"/>
      <c r="B9" s="194"/>
      <c r="C9" s="100" t="s">
        <v>605</v>
      </c>
      <c r="D9" s="99">
        <v>1815</v>
      </c>
      <c r="E9" s="99">
        <v>20475</v>
      </c>
      <c r="F9" s="99">
        <v>20475</v>
      </c>
      <c r="G9" s="98">
        <v>235134308.57999828</v>
      </c>
      <c r="H9" s="99">
        <v>11.28099173553719</v>
      </c>
      <c r="I9" s="99">
        <v>11.28099173553719</v>
      </c>
      <c r="J9" s="98">
        <v>129550.58323966847</v>
      </c>
      <c r="K9" s="98">
        <v>11483.971115018232</v>
      </c>
    </row>
    <row r="10" spans="1:1187" x14ac:dyDescent="0.3">
      <c r="A10" s="211"/>
      <c r="B10" s="185" t="s">
        <v>605</v>
      </c>
      <c r="C10" s="182"/>
      <c r="D10" s="99">
        <v>1815</v>
      </c>
      <c r="E10" s="99">
        <v>20475</v>
      </c>
      <c r="F10" s="99">
        <v>20475</v>
      </c>
      <c r="G10" s="98">
        <v>235134308.57999879</v>
      </c>
      <c r="H10" s="99">
        <v>11.28099173553719</v>
      </c>
      <c r="I10" s="99">
        <v>11.28099173553719</v>
      </c>
      <c r="J10" s="98">
        <v>129550.58323966876</v>
      </c>
      <c r="K10" s="98">
        <v>11483.971115018256</v>
      </c>
    </row>
    <row r="12" spans="1:1187" x14ac:dyDescent="0.3">
      <c r="A12" t="s">
        <v>358</v>
      </c>
    </row>
  </sheetData>
  <sheetProtection algorithmName="SHA-512" hashValue="mdDQe1neIkEpDg0Lr1W4IPfOh5s6TYIN2P41vNyljJDOG45yGe6tCZ/QBKcUNLyulohQK7Qd+U9qvJAmDJy66g==" saltValue="S4vMR8XhvdvdtVr8zAoHqg==" spinCount="100000" sheet="1" objects="1" scenarios="1"/>
  <mergeCells count="7">
    <mergeCell ref="A7:A10"/>
    <mergeCell ref="B7:B9"/>
    <mergeCell ref="B10:C10"/>
    <mergeCell ref="A1:K1"/>
    <mergeCell ref="A2:K2"/>
    <mergeCell ref="A3:K3"/>
    <mergeCell ref="A4:K4"/>
  </mergeCells>
  <printOptions horizontalCentered="1"/>
  <pageMargins left="0.25" right="0.25" top="0.75" bottom="0.75" header="0.3" footer="0.3"/>
  <pageSetup scale="85" orientation="landscape" r:id="rId1"/>
  <headerFooter>
    <oddFooter>Page &amp;P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0AABA-0EE1-49C3-AA11-421CD9AEEC01}">
  <sheetPr>
    <pageSetUpPr fitToPage="1"/>
  </sheetPr>
  <dimension ref="A1:J23"/>
  <sheetViews>
    <sheetView workbookViewId="0">
      <selection activeCell="A2" sqref="A2"/>
    </sheetView>
  </sheetViews>
  <sheetFormatPr defaultRowHeight="14.4" x14ac:dyDescent="0.3"/>
  <cols>
    <col min="1" max="1" width="16.5546875" customWidth="1"/>
    <col min="2" max="2" width="35.88671875" bestFit="1" customWidth="1"/>
    <col min="3" max="5" width="11.5546875" bestFit="1" customWidth="1"/>
    <col min="6" max="6" width="11.5546875" customWidth="1"/>
    <col min="7" max="8" width="11.5546875" bestFit="1" customWidth="1"/>
  </cols>
  <sheetData>
    <row r="1" spans="1:10" ht="22.8" x14ac:dyDescent="0.4">
      <c r="A1" s="162" t="s">
        <v>594</v>
      </c>
      <c r="B1" s="162"/>
      <c r="C1" s="162"/>
      <c r="D1" s="162"/>
      <c r="E1" s="162"/>
      <c r="F1" s="162"/>
      <c r="G1" s="162"/>
      <c r="H1" s="162"/>
      <c r="I1" s="39"/>
      <c r="J1" s="39"/>
    </row>
    <row r="2" spans="1:10" ht="22.95" customHeight="1" x14ac:dyDescent="0.4">
      <c r="A2" s="162" t="s">
        <v>595</v>
      </c>
      <c r="B2" s="162"/>
      <c r="C2" s="162"/>
      <c r="D2" s="162"/>
      <c r="E2" s="162"/>
      <c r="F2" s="162"/>
      <c r="G2" s="162"/>
      <c r="H2" s="162"/>
      <c r="I2" s="39"/>
      <c r="J2" s="39"/>
    </row>
    <row r="3" spans="1:10" ht="22.95" customHeight="1" x14ac:dyDescent="0.4">
      <c r="A3" s="162" t="s">
        <v>596</v>
      </c>
      <c r="B3" s="162"/>
      <c r="C3" s="162"/>
      <c r="D3" s="162"/>
      <c r="E3" s="162"/>
      <c r="F3" s="162"/>
      <c r="G3" s="162"/>
      <c r="H3" s="162"/>
      <c r="I3" s="39"/>
      <c r="J3" s="39"/>
    </row>
    <row r="4" spans="1:10" ht="22.95" customHeight="1" x14ac:dyDescent="0.4">
      <c r="A4" s="162" t="s">
        <v>708</v>
      </c>
      <c r="B4" s="162"/>
      <c r="C4" s="162"/>
      <c r="D4" s="162"/>
      <c r="E4" s="162"/>
      <c r="F4" s="162"/>
      <c r="G4" s="162"/>
      <c r="H4" s="162"/>
      <c r="I4" s="39"/>
      <c r="J4" s="39"/>
    </row>
    <row r="5" spans="1:10" ht="22.95" customHeight="1" x14ac:dyDescent="0.4">
      <c r="A5" s="34"/>
      <c r="B5" s="34"/>
      <c r="C5" s="34"/>
      <c r="D5" s="34"/>
      <c r="E5" s="34"/>
      <c r="F5" s="34"/>
      <c r="G5" s="34"/>
      <c r="H5" s="34"/>
      <c r="I5" s="39"/>
      <c r="J5" s="39"/>
    </row>
    <row r="6" spans="1:10" x14ac:dyDescent="0.3">
      <c r="C6" s="189" t="s">
        <v>243</v>
      </c>
      <c r="D6" s="182"/>
      <c r="E6" s="182"/>
      <c r="F6" s="182"/>
      <c r="G6" s="182"/>
      <c r="H6" s="182"/>
    </row>
    <row r="7" spans="1:10" x14ac:dyDescent="0.3">
      <c r="A7" s="51"/>
      <c r="B7" s="51"/>
      <c r="C7" s="189" t="s">
        <v>181</v>
      </c>
      <c r="D7" s="182"/>
      <c r="E7" s="182"/>
      <c r="F7" s="182"/>
      <c r="G7" s="182"/>
      <c r="H7" s="182"/>
    </row>
    <row r="8" spans="1:10" s="54" customFormat="1" x14ac:dyDescent="0.3">
      <c r="A8" s="52" t="s">
        <v>597</v>
      </c>
      <c r="B8" s="52" t="s">
        <v>286</v>
      </c>
      <c r="C8" s="53" t="s">
        <v>186</v>
      </c>
      <c r="D8" s="53" t="s">
        <v>187</v>
      </c>
      <c r="E8" s="53" t="s">
        <v>188</v>
      </c>
      <c r="F8" s="53" t="s">
        <v>189</v>
      </c>
      <c r="G8" s="53" t="s">
        <v>682</v>
      </c>
      <c r="H8" s="53" t="s">
        <v>709</v>
      </c>
    </row>
    <row r="9" spans="1:10" x14ac:dyDescent="0.3">
      <c r="A9" s="190" t="s">
        <v>598</v>
      </c>
      <c r="B9" s="55" t="s">
        <v>275</v>
      </c>
      <c r="C9" s="43">
        <v>3618</v>
      </c>
      <c r="D9" s="43">
        <v>4108</v>
      </c>
      <c r="E9" s="43">
        <v>4094</v>
      </c>
      <c r="F9" s="43">
        <v>4159</v>
      </c>
      <c r="G9" s="43">
        <v>3575</v>
      </c>
      <c r="H9" s="43">
        <v>3154</v>
      </c>
    </row>
    <row r="10" spans="1:10" x14ac:dyDescent="0.3">
      <c r="A10" s="198"/>
      <c r="B10" s="55" t="s">
        <v>277</v>
      </c>
      <c r="C10" s="43">
        <v>990</v>
      </c>
      <c r="D10" s="43">
        <v>414</v>
      </c>
      <c r="E10" s="43">
        <v>496</v>
      </c>
      <c r="F10" s="43">
        <v>446</v>
      </c>
      <c r="G10" s="43">
        <v>339</v>
      </c>
      <c r="H10" s="43">
        <v>363</v>
      </c>
    </row>
    <row r="11" spans="1:10" x14ac:dyDescent="0.3">
      <c r="A11" s="198"/>
      <c r="B11" s="55" t="s">
        <v>306</v>
      </c>
      <c r="C11" s="43">
        <v>253</v>
      </c>
      <c r="D11" s="43">
        <v>217</v>
      </c>
      <c r="E11" s="43">
        <v>236</v>
      </c>
      <c r="F11" s="43">
        <v>250</v>
      </c>
      <c r="G11" s="43">
        <v>281</v>
      </c>
      <c r="H11" s="43">
        <v>286</v>
      </c>
    </row>
    <row r="12" spans="1:10" x14ac:dyDescent="0.3">
      <c r="A12" s="198"/>
      <c r="B12" s="48" t="s">
        <v>289</v>
      </c>
      <c r="C12" s="45">
        <v>4705</v>
      </c>
      <c r="D12" s="45">
        <v>4608</v>
      </c>
      <c r="E12" s="45">
        <v>4672</v>
      </c>
      <c r="F12" s="45">
        <v>4704</v>
      </c>
      <c r="G12" s="45">
        <v>4073</v>
      </c>
      <c r="H12" s="45">
        <v>3700</v>
      </c>
    </row>
    <row r="13" spans="1:10" x14ac:dyDescent="0.3">
      <c r="A13" s="190" t="s">
        <v>599</v>
      </c>
      <c r="B13" s="55" t="s">
        <v>275</v>
      </c>
      <c r="C13" s="43">
        <v>5248</v>
      </c>
      <c r="D13" s="43">
        <v>7166</v>
      </c>
      <c r="E13" s="43">
        <v>9272</v>
      </c>
      <c r="F13" s="43">
        <v>11218</v>
      </c>
      <c r="G13" s="43">
        <v>12371</v>
      </c>
      <c r="H13" s="43">
        <v>13911</v>
      </c>
    </row>
    <row r="14" spans="1:10" x14ac:dyDescent="0.3">
      <c r="A14" s="198"/>
      <c r="B14" s="55" t="s">
        <v>307</v>
      </c>
      <c r="C14" s="43">
        <v>7681</v>
      </c>
      <c r="D14" s="43">
        <v>10399</v>
      </c>
      <c r="E14" s="43">
        <v>14176</v>
      </c>
      <c r="F14" s="43">
        <v>18209</v>
      </c>
      <c r="G14" s="43">
        <v>21289</v>
      </c>
      <c r="H14" s="43">
        <v>25443</v>
      </c>
    </row>
    <row r="15" spans="1:10" x14ac:dyDescent="0.3">
      <c r="A15" s="198"/>
      <c r="B15" s="55" t="s">
        <v>308</v>
      </c>
      <c r="C15" s="43">
        <v>5192</v>
      </c>
      <c r="D15" s="43">
        <v>7314</v>
      </c>
      <c r="E15" s="43">
        <v>9766</v>
      </c>
      <c r="F15" s="43">
        <v>12055</v>
      </c>
      <c r="G15" s="43">
        <v>13338</v>
      </c>
      <c r="H15" s="43">
        <v>16206</v>
      </c>
    </row>
    <row r="16" spans="1:10" x14ac:dyDescent="0.3">
      <c r="A16" s="198"/>
      <c r="B16" s="55" t="s">
        <v>309</v>
      </c>
      <c r="C16" s="43">
        <v>99</v>
      </c>
      <c r="D16" s="43">
        <v>113</v>
      </c>
      <c r="E16" s="43">
        <v>129</v>
      </c>
      <c r="F16" s="43">
        <v>127</v>
      </c>
      <c r="G16" s="43">
        <v>119</v>
      </c>
      <c r="H16" s="43">
        <v>114</v>
      </c>
    </row>
    <row r="17" spans="1:8" x14ac:dyDescent="0.3">
      <c r="A17" s="198"/>
      <c r="B17" s="55" t="s">
        <v>277</v>
      </c>
      <c r="C17" s="43">
        <v>1031</v>
      </c>
      <c r="D17" s="43">
        <v>1776</v>
      </c>
      <c r="E17" s="43">
        <v>2689</v>
      </c>
      <c r="F17" s="43">
        <v>3801</v>
      </c>
      <c r="G17" s="43">
        <v>4776</v>
      </c>
      <c r="H17" s="43">
        <v>5783</v>
      </c>
    </row>
    <row r="18" spans="1:8" x14ac:dyDescent="0.3">
      <c r="A18" s="198"/>
      <c r="B18" s="55" t="s">
        <v>310</v>
      </c>
      <c r="C18" s="43">
        <v>7531</v>
      </c>
      <c r="D18" s="43">
        <v>10198</v>
      </c>
      <c r="E18" s="43">
        <v>13819</v>
      </c>
      <c r="F18" s="43">
        <v>17692</v>
      </c>
      <c r="G18" s="43">
        <v>20663</v>
      </c>
      <c r="H18" s="43">
        <v>24776</v>
      </c>
    </row>
    <row r="19" spans="1:8" x14ac:dyDescent="0.3">
      <c r="A19" s="198"/>
      <c r="B19" s="55" t="s">
        <v>306</v>
      </c>
      <c r="C19" s="43">
        <v>363</v>
      </c>
      <c r="D19" s="43">
        <v>327</v>
      </c>
      <c r="E19" s="43">
        <v>315</v>
      </c>
      <c r="F19" s="43">
        <v>276</v>
      </c>
      <c r="G19" s="43">
        <v>212</v>
      </c>
      <c r="H19" s="43">
        <v>216</v>
      </c>
    </row>
    <row r="20" spans="1:8" x14ac:dyDescent="0.3">
      <c r="A20" s="198"/>
      <c r="B20" s="48" t="s">
        <v>289</v>
      </c>
      <c r="C20" s="45">
        <v>7930</v>
      </c>
      <c r="D20" s="45">
        <v>10608</v>
      </c>
      <c r="E20" s="45">
        <v>14323</v>
      </c>
      <c r="F20" s="45">
        <v>18341</v>
      </c>
      <c r="G20" s="45">
        <v>21415</v>
      </c>
      <c r="H20" s="45">
        <v>25588</v>
      </c>
    </row>
    <row r="21" spans="1:8" x14ac:dyDescent="0.3">
      <c r="A21" s="209" t="s">
        <v>210</v>
      </c>
      <c r="B21" s="220"/>
      <c r="C21" s="45">
        <v>11734</v>
      </c>
      <c r="D21" s="45">
        <v>14422</v>
      </c>
      <c r="E21" s="45">
        <v>18090</v>
      </c>
      <c r="F21" s="45">
        <v>22129</v>
      </c>
      <c r="G21" s="45">
        <v>24727</v>
      </c>
      <c r="H21" s="45">
        <v>28498</v>
      </c>
    </row>
    <row r="23" spans="1:8" x14ac:dyDescent="0.3">
      <c r="A23" t="s">
        <v>600</v>
      </c>
    </row>
  </sheetData>
  <sheetProtection algorithmName="SHA-512" hashValue="wmf7MEe4nWlSZTI0zDLSb80/OB3cEyZP20Y79fSzmQEH8SvEtuoR6+BO1r2Rro/Hn7n31RtVSJuC993F6vUHkQ==" saltValue="bAxuQHPwaNUVebZ9m+uwew==" spinCount="100000" sheet="1" objects="1" scenarios="1"/>
  <mergeCells count="9">
    <mergeCell ref="A9:A12"/>
    <mergeCell ref="A13:A20"/>
    <mergeCell ref="A21:B21"/>
    <mergeCell ref="A1:H1"/>
    <mergeCell ref="A2:H2"/>
    <mergeCell ref="A3:H3"/>
    <mergeCell ref="A4:H4"/>
    <mergeCell ref="C6:H6"/>
    <mergeCell ref="C7:H7"/>
  </mergeCells>
  <printOptions horizontalCentered="1"/>
  <pageMargins left="0.25" right="0.25" top="0.75" bottom="0.75" header="0.3" footer="0.3"/>
  <pageSetup scale="83" fitToHeight="10"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B4C40-E4E7-44C3-9FAA-DAA7E3CA5F26}">
  <sheetPr>
    <pageSetUpPr fitToPage="1"/>
  </sheetPr>
  <dimension ref="A1:G13"/>
  <sheetViews>
    <sheetView workbookViewId="0">
      <selection activeCell="A2" sqref="A2:G2"/>
    </sheetView>
  </sheetViews>
  <sheetFormatPr defaultRowHeight="14.4" x14ac:dyDescent="0.3"/>
  <cols>
    <col min="1" max="1" width="32.6640625" bestFit="1" customWidth="1"/>
    <col min="2" max="4" width="16.5546875" bestFit="1" customWidth="1"/>
    <col min="5" max="5" width="16.5546875" customWidth="1"/>
    <col min="6" max="7" width="16.5546875" bestFit="1" customWidth="1"/>
  </cols>
  <sheetData>
    <row r="1" spans="1:7" ht="22.8" x14ac:dyDescent="0.4">
      <c r="A1" s="162" t="s">
        <v>241</v>
      </c>
      <c r="B1" s="162"/>
      <c r="C1" s="162"/>
      <c r="D1" s="162"/>
      <c r="E1" s="162"/>
      <c r="F1" s="162"/>
      <c r="G1" s="162"/>
    </row>
    <row r="2" spans="1:7" ht="22.8" x14ac:dyDescent="0.4">
      <c r="A2" s="162" t="s">
        <v>179</v>
      </c>
      <c r="B2" s="162"/>
      <c r="C2" s="162"/>
      <c r="D2" s="162"/>
      <c r="E2" s="162"/>
      <c r="F2" s="162"/>
      <c r="G2" s="162"/>
    </row>
    <row r="3" spans="1:7" ht="22.8" x14ac:dyDescent="0.4">
      <c r="A3" s="162" t="s">
        <v>242</v>
      </c>
      <c r="B3" s="162"/>
      <c r="C3" s="162"/>
      <c r="D3" s="162"/>
      <c r="E3" s="162"/>
      <c r="F3" s="162"/>
      <c r="G3" s="162"/>
    </row>
    <row r="4" spans="1:7" ht="22.8" x14ac:dyDescent="0.4">
      <c r="A4" s="162" t="s">
        <v>708</v>
      </c>
      <c r="B4" s="162"/>
      <c r="C4" s="162"/>
      <c r="D4" s="162"/>
      <c r="E4" s="162"/>
      <c r="F4" s="162"/>
      <c r="G4" s="162"/>
    </row>
    <row r="5" spans="1:7" ht="22.8" x14ac:dyDescent="0.4">
      <c r="A5" s="34"/>
      <c r="B5" s="34"/>
      <c r="C5" s="34"/>
      <c r="D5" s="34"/>
      <c r="E5" s="34"/>
      <c r="F5" s="34"/>
      <c r="G5" s="34"/>
    </row>
    <row r="6" spans="1:7" ht="15.6" x14ac:dyDescent="0.3">
      <c r="A6" s="28"/>
      <c r="B6" s="172" t="s">
        <v>243</v>
      </c>
      <c r="C6" s="173"/>
      <c r="D6" s="173"/>
      <c r="E6" s="173"/>
      <c r="F6" s="173"/>
      <c r="G6" s="173"/>
    </row>
    <row r="7" spans="1:7" ht="15.6" x14ac:dyDescent="0.3">
      <c r="A7" s="28"/>
      <c r="B7" s="172" t="s">
        <v>181</v>
      </c>
      <c r="C7" s="173"/>
      <c r="D7" s="173"/>
      <c r="E7" s="173"/>
      <c r="F7" s="173"/>
      <c r="G7" s="173"/>
    </row>
    <row r="8" spans="1:7" ht="15.6" x14ac:dyDescent="0.3">
      <c r="A8" s="15" t="s">
        <v>244</v>
      </c>
      <c r="B8" s="16" t="s">
        <v>186</v>
      </c>
      <c r="C8" s="16" t="s">
        <v>187</v>
      </c>
      <c r="D8" s="16" t="s">
        <v>188</v>
      </c>
      <c r="E8" s="16" t="s">
        <v>189</v>
      </c>
      <c r="F8" s="16" t="s">
        <v>682</v>
      </c>
      <c r="G8" s="16" t="s">
        <v>709</v>
      </c>
    </row>
    <row r="9" spans="1:7" ht="15" x14ac:dyDescent="0.3">
      <c r="A9" s="37" t="s">
        <v>245</v>
      </c>
      <c r="B9" s="19">
        <v>9969</v>
      </c>
      <c r="C9" s="19">
        <v>9556</v>
      </c>
      <c r="D9" s="19">
        <v>9197</v>
      </c>
      <c r="E9" s="19">
        <v>8713</v>
      </c>
      <c r="F9" s="19">
        <v>8224</v>
      </c>
      <c r="G9" s="19">
        <v>7527</v>
      </c>
    </row>
    <row r="10" spans="1:7" ht="15" x14ac:dyDescent="0.3">
      <c r="A10" s="37" t="s">
        <v>246</v>
      </c>
      <c r="B10" s="19">
        <v>115212</v>
      </c>
      <c r="C10" s="19">
        <v>117633</v>
      </c>
      <c r="D10" s="19">
        <v>119609</v>
      </c>
      <c r="E10" s="19">
        <v>121682</v>
      </c>
      <c r="F10" s="19">
        <v>123720</v>
      </c>
      <c r="G10" s="19">
        <v>126691</v>
      </c>
    </row>
    <row r="11" spans="1:7" s="33" customFormat="1" ht="15.6" x14ac:dyDescent="0.3">
      <c r="A11" s="38" t="s">
        <v>210</v>
      </c>
      <c r="B11" s="24">
        <v>115574</v>
      </c>
      <c r="C11" s="24">
        <v>117934</v>
      </c>
      <c r="D11" s="24">
        <v>119842</v>
      </c>
      <c r="E11" s="24">
        <v>121916</v>
      </c>
      <c r="F11" s="24">
        <v>123969</v>
      </c>
      <c r="G11" s="24">
        <v>126925</v>
      </c>
    </row>
    <row r="13" spans="1:7" x14ac:dyDescent="0.3">
      <c r="A13" t="s">
        <v>247</v>
      </c>
    </row>
  </sheetData>
  <sheetProtection algorithmName="SHA-512" hashValue="FbxKhL50b/JRn/G2yC1YUiiImQ3F4BDyETz5IjsNEFbDLCq0Fr4w5GJvSDDc1mT3Erq2lSvgGDcBA0g4AclmKg==" saltValue="RKuMlzL7cjf+JRbZjj8q3w==" spinCount="100000" sheet="1" objects="1" scenarios="1"/>
  <mergeCells count="6">
    <mergeCell ref="B7:G7"/>
    <mergeCell ref="A1:G1"/>
    <mergeCell ref="A2:G2"/>
    <mergeCell ref="A3:G3"/>
    <mergeCell ref="A4:G4"/>
    <mergeCell ref="B6:G6"/>
  </mergeCells>
  <printOptions horizontalCentered="1"/>
  <pageMargins left="0.25" right="0.25" top="0.75" bottom="0.75" header="0.3" footer="0.3"/>
  <pageSetup fitToHeight="10" orientation="landscape" r:id="rId1"/>
  <headerFooter>
    <oddFooter>Page &amp;P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D92B7-6FD4-475B-B9B7-40C50FB16C11}">
  <sheetPr>
    <pageSetUpPr fitToPage="1"/>
  </sheetPr>
  <dimension ref="A1:H26"/>
  <sheetViews>
    <sheetView workbookViewId="0">
      <selection activeCell="A2" sqref="A2"/>
    </sheetView>
  </sheetViews>
  <sheetFormatPr defaultRowHeight="14.4" x14ac:dyDescent="0.3"/>
  <cols>
    <col min="1" max="1" width="13.44140625" customWidth="1"/>
    <col min="2" max="2" width="26.5546875" bestFit="1" customWidth="1"/>
    <col min="3" max="5" width="15.44140625" customWidth="1"/>
  </cols>
  <sheetData>
    <row r="1" spans="1:8" ht="22.95" customHeight="1" x14ac:dyDescent="0.4">
      <c r="A1" s="162" t="s">
        <v>601</v>
      </c>
      <c r="B1" s="162"/>
      <c r="C1" s="162"/>
      <c r="D1" s="162"/>
      <c r="E1" s="162"/>
      <c r="F1" s="39"/>
      <c r="G1" s="39"/>
      <c r="H1" s="39"/>
    </row>
    <row r="2" spans="1:8" ht="22.95" customHeight="1" x14ac:dyDescent="0.4">
      <c r="A2" s="162" t="s">
        <v>595</v>
      </c>
      <c r="B2" s="162"/>
      <c r="C2" s="162"/>
      <c r="D2" s="162"/>
      <c r="E2" s="162"/>
      <c r="F2" s="39"/>
      <c r="G2" s="39"/>
      <c r="H2" s="39"/>
    </row>
    <row r="3" spans="1:8" ht="22.95" customHeight="1" x14ac:dyDescent="0.4">
      <c r="A3" s="162" t="s">
        <v>602</v>
      </c>
      <c r="B3" s="162"/>
      <c r="C3" s="162"/>
      <c r="D3" s="162"/>
      <c r="E3" s="162"/>
      <c r="F3" s="39"/>
      <c r="G3" s="39"/>
      <c r="H3" s="39"/>
    </row>
    <row r="4" spans="1:8" ht="22.95" customHeight="1" x14ac:dyDescent="0.4">
      <c r="A4" s="162" t="s">
        <v>708</v>
      </c>
      <c r="B4" s="162"/>
      <c r="C4" s="162"/>
      <c r="D4" s="162"/>
      <c r="E4" s="162"/>
      <c r="F4" s="39"/>
      <c r="G4" s="39"/>
      <c r="H4" s="39"/>
    </row>
    <row r="6" spans="1:8" ht="24" x14ac:dyDescent="0.3">
      <c r="A6" s="75" t="s">
        <v>181</v>
      </c>
      <c r="B6" s="52" t="s">
        <v>597</v>
      </c>
      <c r="C6" s="69" t="s">
        <v>603</v>
      </c>
      <c r="D6" s="69" t="s">
        <v>604</v>
      </c>
      <c r="E6" s="69" t="s">
        <v>201</v>
      </c>
    </row>
    <row r="7" spans="1:8" x14ac:dyDescent="0.3">
      <c r="A7" s="181" t="s">
        <v>186</v>
      </c>
      <c r="B7" s="55" t="s">
        <v>598</v>
      </c>
      <c r="C7" s="43">
        <v>4704</v>
      </c>
      <c r="D7" s="49" t="s">
        <v>267</v>
      </c>
      <c r="E7" s="43">
        <v>4705</v>
      </c>
    </row>
    <row r="8" spans="1:8" x14ac:dyDescent="0.3">
      <c r="A8" s="221"/>
      <c r="B8" s="55" t="s">
        <v>599</v>
      </c>
      <c r="C8" s="43">
        <v>7929</v>
      </c>
      <c r="D8" s="49" t="s">
        <v>267</v>
      </c>
      <c r="E8" s="43">
        <v>7930</v>
      </c>
    </row>
    <row r="9" spans="1:8" x14ac:dyDescent="0.3">
      <c r="A9" s="221"/>
      <c r="B9" s="48" t="s">
        <v>605</v>
      </c>
      <c r="C9" s="45">
        <v>11732</v>
      </c>
      <c r="D9" s="74" t="s">
        <v>267</v>
      </c>
      <c r="E9" s="45">
        <v>11734</v>
      </c>
    </row>
    <row r="10" spans="1:8" x14ac:dyDescent="0.3">
      <c r="A10" s="181" t="s">
        <v>187</v>
      </c>
      <c r="B10" s="55" t="s">
        <v>598</v>
      </c>
      <c r="C10" s="43">
        <v>4606</v>
      </c>
      <c r="D10" s="49" t="s">
        <v>267</v>
      </c>
      <c r="E10" s="43">
        <v>4608</v>
      </c>
    </row>
    <row r="11" spans="1:8" x14ac:dyDescent="0.3">
      <c r="A11" s="221"/>
      <c r="B11" s="55" t="s">
        <v>599</v>
      </c>
      <c r="C11" s="43">
        <v>10595</v>
      </c>
      <c r="D11" s="49" t="s">
        <v>267</v>
      </c>
      <c r="E11" s="43">
        <v>10608</v>
      </c>
    </row>
    <row r="12" spans="1:8" x14ac:dyDescent="0.3">
      <c r="A12" s="221"/>
      <c r="B12" s="48" t="s">
        <v>605</v>
      </c>
      <c r="C12" s="45">
        <v>14408</v>
      </c>
      <c r="D12" s="74" t="s">
        <v>267</v>
      </c>
      <c r="E12" s="45">
        <v>14422</v>
      </c>
    </row>
    <row r="13" spans="1:8" x14ac:dyDescent="0.3">
      <c r="A13" s="181" t="s">
        <v>188</v>
      </c>
      <c r="B13" s="55" t="s">
        <v>598</v>
      </c>
      <c r="C13" s="43">
        <v>4665</v>
      </c>
      <c r="D13" s="49" t="s">
        <v>267</v>
      </c>
      <c r="E13" s="43">
        <v>4672</v>
      </c>
    </row>
    <row r="14" spans="1:8" x14ac:dyDescent="0.3">
      <c r="A14" s="221"/>
      <c r="B14" s="55" t="s">
        <v>599</v>
      </c>
      <c r="C14" s="43">
        <v>14291</v>
      </c>
      <c r="D14" s="49">
        <v>43</v>
      </c>
      <c r="E14" s="43">
        <v>14323</v>
      </c>
    </row>
    <row r="15" spans="1:8" x14ac:dyDescent="0.3">
      <c r="A15" s="221"/>
      <c r="B15" s="48" t="s">
        <v>605</v>
      </c>
      <c r="C15" s="45">
        <v>18054</v>
      </c>
      <c r="D15" s="74">
        <v>50</v>
      </c>
      <c r="E15" s="45">
        <v>18090</v>
      </c>
    </row>
    <row r="16" spans="1:8" x14ac:dyDescent="0.3">
      <c r="A16" s="181" t="s">
        <v>189</v>
      </c>
      <c r="B16" s="55" t="s">
        <v>598</v>
      </c>
      <c r="C16" s="43">
        <v>4697</v>
      </c>
      <c r="D16" s="49" t="s">
        <v>267</v>
      </c>
      <c r="E16" s="43">
        <v>4704</v>
      </c>
    </row>
    <row r="17" spans="1:5" x14ac:dyDescent="0.3">
      <c r="A17" s="221"/>
      <c r="B17" s="55" t="s">
        <v>599</v>
      </c>
      <c r="C17" s="43">
        <v>18295</v>
      </c>
      <c r="D17" s="49">
        <v>60</v>
      </c>
      <c r="E17" s="43">
        <v>18341</v>
      </c>
    </row>
    <row r="18" spans="1:5" x14ac:dyDescent="0.3">
      <c r="A18" s="221"/>
      <c r="B18" s="48" t="s">
        <v>605</v>
      </c>
      <c r="C18" s="45">
        <v>22078</v>
      </c>
      <c r="D18" s="74">
        <v>68</v>
      </c>
      <c r="E18" s="45">
        <v>22129</v>
      </c>
    </row>
    <row r="19" spans="1:5" x14ac:dyDescent="0.3">
      <c r="A19" s="181" t="s">
        <v>682</v>
      </c>
      <c r="B19" s="55" t="s">
        <v>598</v>
      </c>
      <c r="C19" s="43">
        <v>4057</v>
      </c>
      <c r="D19" s="49" t="s">
        <v>267</v>
      </c>
      <c r="E19" s="43">
        <v>4073</v>
      </c>
    </row>
    <row r="20" spans="1:5" x14ac:dyDescent="0.3">
      <c r="A20" s="221"/>
      <c r="B20" s="55" t="s">
        <v>599</v>
      </c>
      <c r="C20" s="43">
        <v>21358</v>
      </c>
      <c r="D20" s="49">
        <v>70</v>
      </c>
      <c r="E20" s="43">
        <v>21415</v>
      </c>
    </row>
    <row r="21" spans="1:5" x14ac:dyDescent="0.3">
      <c r="A21" s="221"/>
      <c r="B21" s="48" t="s">
        <v>605</v>
      </c>
      <c r="C21" s="45">
        <v>24657</v>
      </c>
      <c r="D21" s="74">
        <v>85</v>
      </c>
      <c r="E21" s="45">
        <v>24727</v>
      </c>
    </row>
    <row r="22" spans="1:5" x14ac:dyDescent="0.3">
      <c r="A22" s="181" t="s">
        <v>709</v>
      </c>
      <c r="B22" s="55" t="s">
        <v>598</v>
      </c>
      <c r="C22" s="43">
        <v>3689</v>
      </c>
      <c r="D22" s="49" t="s">
        <v>267</v>
      </c>
      <c r="E22" s="43">
        <v>3700</v>
      </c>
    </row>
    <row r="23" spans="1:5" x14ac:dyDescent="0.3">
      <c r="A23" s="221"/>
      <c r="B23" s="55" t="s">
        <v>599</v>
      </c>
      <c r="C23" s="43">
        <v>25526</v>
      </c>
      <c r="D23" s="49">
        <v>69</v>
      </c>
      <c r="E23" s="43">
        <v>25588</v>
      </c>
    </row>
    <row r="24" spans="1:5" x14ac:dyDescent="0.3">
      <c r="A24" s="221"/>
      <c r="B24" s="48" t="s">
        <v>605</v>
      </c>
      <c r="C24" s="45">
        <v>28426</v>
      </c>
      <c r="D24" s="74">
        <v>79</v>
      </c>
      <c r="E24" s="45">
        <v>28498</v>
      </c>
    </row>
    <row r="26" spans="1:5" x14ac:dyDescent="0.3">
      <c r="A26" t="s">
        <v>600</v>
      </c>
    </row>
  </sheetData>
  <sheetProtection algorithmName="SHA-512" hashValue="a6MM36LEFPJjI5qiGhXlFYjFNM51mt9GwXnD706+YClffczzV+jcuK3B7F0PkZz1mdD5ePt/Seh5S4gV9TIXow==" saltValue="nDYYziFAdgCY3IKKoNxTOQ==" spinCount="100000" sheet="1" objects="1" scenarios="1"/>
  <mergeCells count="10">
    <mergeCell ref="A13:A15"/>
    <mergeCell ref="A16:A18"/>
    <mergeCell ref="A22:A24"/>
    <mergeCell ref="A1:E1"/>
    <mergeCell ref="A2:E2"/>
    <mergeCell ref="A3:E3"/>
    <mergeCell ref="A4:E4"/>
    <mergeCell ref="A7:A9"/>
    <mergeCell ref="A10:A12"/>
    <mergeCell ref="A19:A21"/>
  </mergeCells>
  <printOptions horizontalCentered="1"/>
  <pageMargins left="0.25" right="0.25" top="0.75" bottom="0.75" header="0.3" footer="0.3"/>
  <pageSetup fitToHeight="10" orientation="portrait" r:id="rId1"/>
  <headerFooter>
    <oddFooter>Page &amp;P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AABA3-AE0F-4C99-A5D0-3A88CC12F5D1}">
  <sheetPr>
    <pageSetUpPr fitToPage="1"/>
  </sheetPr>
  <dimension ref="A1:Q26"/>
  <sheetViews>
    <sheetView workbookViewId="0">
      <selection activeCell="A2" sqref="A2"/>
    </sheetView>
  </sheetViews>
  <sheetFormatPr defaultRowHeight="14.4" x14ac:dyDescent="0.3"/>
  <cols>
    <col min="1" max="1" width="13.33203125" bestFit="1" customWidth="1"/>
    <col min="2" max="2" width="26.5546875" bestFit="1" customWidth="1"/>
  </cols>
  <sheetData>
    <row r="1" spans="1:17" ht="22.95" customHeight="1" x14ac:dyDescent="0.4">
      <c r="A1" s="162" t="s">
        <v>606</v>
      </c>
      <c r="B1" s="162"/>
      <c r="C1" s="162"/>
      <c r="D1" s="162"/>
      <c r="E1" s="162"/>
      <c r="F1" s="162"/>
      <c r="G1" s="162"/>
      <c r="H1" s="162"/>
      <c r="I1" s="39"/>
      <c r="J1" s="39"/>
      <c r="K1" s="39"/>
      <c r="L1" s="39"/>
      <c r="M1" s="39"/>
      <c r="N1" s="39"/>
      <c r="O1" s="39"/>
      <c r="P1" s="39"/>
      <c r="Q1" s="39"/>
    </row>
    <row r="2" spans="1:17" ht="22.95" customHeight="1" x14ac:dyDescent="0.4">
      <c r="A2" s="162" t="s">
        <v>595</v>
      </c>
      <c r="B2" s="162"/>
      <c r="C2" s="162"/>
      <c r="D2" s="162"/>
      <c r="E2" s="162"/>
      <c r="F2" s="162"/>
      <c r="G2" s="162"/>
      <c r="H2" s="162"/>
      <c r="I2" s="39"/>
      <c r="J2" s="39"/>
      <c r="K2" s="39"/>
      <c r="L2" s="39"/>
      <c r="M2" s="39"/>
      <c r="N2" s="39"/>
      <c r="O2" s="39"/>
      <c r="P2" s="39"/>
      <c r="Q2" s="39"/>
    </row>
    <row r="3" spans="1:17" ht="22.95" customHeight="1" x14ac:dyDescent="0.4">
      <c r="A3" s="162" t="s">
        <v>607</v>
      </c>
      <c r="B3" s="162"/>
      <c r="C3" s="162"/>
      <c r="D3" s="162"/>
      <c r="E3" s="162"/>
      <c r="F3" s="162"/>
      <c r="G3" s="162"/>
      <c r="H3" s="162"/>
      <c r="I3" s="39"/>
      <c r="J3" s="39"/>
      <c r="K3" s="39"/>
      <c r="L3" s="39"/>
      <c r="M3" s="39"/>
      <c r="N3" s="39"/>
      <c r="O3" s="39"/>
      <c r="P3" s="39"/>
      <c r="Q3" s="39"/>
    </row>
    <row r="4" spans="1:17" ht="22.95" customHeight="1" x14ac:dyDescent="0.4">
      <c r="A4" s="162" t="s">
        <v>708</v>
      </c>
      <c r="B4" s="162"/>
      <c r="C4" s="162"/>
      <c r="D4" s="162"/>
      <c r="E4" s="162"/>
      <c r="F4" s="162"/>
      <c r="G4" s="162"/>
      <c r="H4" s="162"/>
      <c r="I4" s="39"/>
      <c r="J4" s="39"/>
      <c r="K4" s="39"/>
      <c r="L4" s="39"/>
      <c r="M4" s="39"/>
      <c r="N4" s="39"/>
      <c r="O4" s="39"/>
      <c r="P4" s="39"/>
      <c r="Q4" s="39"/>
    </row>
    <row r="5" spans="1:17" ht="22.95" customHeight="1" x14ac:dyDescent="0.4">
      <c r="A5" s="34"/>
      <c r="B5" s="34"/>
      <c r="C5" s="34"/>
      <c r="D5" s="34"/>
      <c r="E5" s="34"/>
      <c r="F5" s="34"/>
      <c r="G5" s="34"/>
      <c r="H5" s="34"/>
      <c r="I5" s="39"/>
      <c r="J5" s="39"/>
      <c r="K5" s="39"/>
      <c r="L5" s="39"/>
      <c r="M5" s="39"/>
      <c r="N5" s="39"/>
      <c r="O5" s="39"/>
      <c r="P5" s="39"/>
      <c r="Q5" s="39"/>
    </row>
    <row r="6" spans="1:17" x14ac:dyDescent="0.3">
      <c r="C6" s="189" t="s">
        <v>243</v>
      </c>
      <c r="D6" s="182"/>
      <c r="E6" s="182"/>
      <c r="F6" s="182"/>
      <c r="G6" s="182"/>
      <c r="H6" s="182"/>
    </row>
    <row r="7" spans="1:17" x14ac:dyDescent="0.3">
      <c r="A7" s="51"/>
      <c r="B7" s="65"/>
      <c r="C7" s="189" t="s">
        <v>181</v>
      </c>
      <c r="D7" s="182"/>
      <c r="E7" s="182"/>
      <c r="F7" s="182"/>
      <c r="G7" s="182"/>
      <c r="H7" s="182"/>
    </row>
    <row r="8" spans="1:17" x14ac:dyDescent="0.3">
      <c r="A8" s="41" t="s">
        <v>228</v>
      </c>
      <c r="B8" s="41" t="s">
        <v>597</v>
      </c>
      <c r="C8" s="142" t="s">
        <v>186</v>
      </c>
      <c r="D8" s="142" t="s">
        <v>187</v>
      </c>
      <c r="E8" s="142" t="s">
        <v>188</v>
      </c>
      <c r="F8" s="142" t="s">
        <v>189</v>
      </c>
      <c r="G8" s="142" t="s">
        <v>682</v>
      </c>
      <c r="H8" s="142" t="s">
        <v>709</v>
      </c>
    </row>
    <row r="9" spans="1:17" x14ac:dyDescent="0.3">
      <c r="A9" s="222" t="s">
        <v>229</v>
      </c>
      <c r="B9" s="56" t="s">
        <v>598</v>
      </c>
      <c r="C9" s="89">
        <v>1016</v>
      </c>
      <c r="D9" s="89">
        <v>1108</v>
      </c>
      <c r="E9" s="89">
        <v>1091</v>
      </c>
      <c r="F9" s="89">
        <v>1061</v>
      </c>
      <c r="G9" s="89">
        <v>865</v>
      </c>
      <c r="H9" s="89">
        <v>790</v>
      </c>
    </row>
    <row r="10" spans="1:17" x14ac:dyDescent="0.3">
      <c r="A10" s="208"/>
      <c r="B10" s="56" t="s">
        <v>599</v>
      </c>
      <c r="C10" s="89">
        <v>1215</v>
      </c>
      <c r="D10" s="89">
        <v>1874</v>
      </c>
      <c r="E10" s="89">
        <v>2681</v>
      </c>
      <c r="F10" s="89">
        <v>3565</v>
      </c>
      <c r="G10" s="89">
        <v>4316</v>
      </c>
      <c r="H10" s="89">
        <v>5168</v>
      </c>
    </row>
    <row r="11" spans="1:17" x14ac:dyDescent="0.3">
      <c r="A11" s="208"/>
      <c r="B11" s="50" t="s">
        <v>605</v>
      </c>
      <c r="C11" s="90">
        <v>2058</v>
      </c>
      <c r="D11" s="90">
        <v>2764</v>
      </c>
      <c r="E11" s="90">
        <v>3522</v>
      </c>
      <c r="F11" s="90">
        <v>4370</v>
      </c>
      <c r="G11" s="90">
        <v>4977</v>
      </c>
      <c r="H11" s="90">
        <v>5758</v>
      </c>
    </row>
    <row r="12" spans="1:17" x14ac:dyDescent="0.3">
      <c r="A12" s="222" t="s">
        <v>230</v>
      </c>
      <c r="B12" s="56" t="s">
        <v>598</v>
      </c>
      <c r="C12" s="89">
        <v>1519</v>
      </c>
      <c r="D12" s="89">
        <v>1890</v>
      </c>
      <c r="E12" s="89">
        <v>1993</v>
      </c>
      <c r="F12" s="89">
        <v>2173</v>
      </c>
      <c r="G12" s="89">
        <v>1879</v>
      </c>
      <c r="H12" s="89">
        <v>1725</v>
      </c>
    </row>
    <row r="13" spans="1:17" x14ac:dyDescent="0.3">
      <c r="A13" s="208"/>
      <c r="B13" s="56" t="s">
        <v>599</v>
      </c>
      <c r="C13" s="89">
        <v>2189</v>
      </c>
      <c r="D13" s="89">
        <v>2715</v>
      </c>
      <c r="E13" s="89">
        <v>3289</v>
      </c>
      <c r="F13" s="89">
        <v>3956</v>
      </c>
      <c r="G13" s="89">
        <v>4268</v>
      </c>
      <c r="H13" s="89">
        <v>4936</v>
      </c>
    </row>
    <row r="14" spans="1:17" x14ac:dyDescent="0.3">
      <c r="A14" s="208"/>
      <c r="B14" s="50" t="s">
        <v>605</v>
      </c>
      <c r="C14" s="90">
        <v>3362</v>
      </c>
      <c r="D14" s="90">
        <v>4280</v>
      </c>
      <c r="E14" s="90">
        <v>4912</v>
      </c>
      <c r="F14" s="90">
        <v>5738</v>
      </c>
      <c r="G14" s="90">
        <v>5847</v>
      </c>
      <c r="H14" s="90">
        <v>6320</v>
      </c>
    </row>
    <row r="15" spans="1:17" x14ac:dyDescent="0.3">
      <c r="A15" s="222" t="s">
        <v>231</v>
      </c>
      <c r="B15" s="56" t="s">
        <v>598</v>
      </c>
      <c r="C15" s="89">
        <v>608</v>
      </c>
      <c r="D15" s="89">
        <v>440</v>
      </c>
      <c r="E15" s="89">
        <v>423</v>
      </c>
      <c r="F15" s="89">
        <v>419</v>
      </c>
      <c r="G15" s="89">
        <v>414</v>
      </c>
      <c r="H15" s="89">
        <v>307</v>
      </c>
    </row>
    <row r="16" spans="1:17" x14ac:dyDescent="0.3">
      <c r="A16" s="208"/>
      <c r="B16" s="56" t="s">
        <v>599</v>
      </c>
      <c r="C16" s="89">
        <v>1057</v>
      </c>
      <c r="D16" s="89">
        <v>1580</v>
      </c>
      <c r="E16" s="89">
        <v>2552</v>
      </c>
      <c r="F16" s="89">
        <v>3431</v>
      </c>
      <c r="G16" s="89">
        <v>4091</v>
      </c>
      <c r="H16" s="89">
        <v>5021</v>
      </c>
    </row>
    <row r="17" spans="1:8" x14ac:dyDescent="0.3">
      <c r="A17" s="208"/>
      <c r="B17" s="50" t="s">
        <v>605</v>
      </c>
      <c r="C17" s="90">
        <v>1565</v>
      </c>
      <c r="D17" s="90">
        <v>1917</v>
      </c>
      <c r="E17" s="90">
        <v>2857</v>
      </c>
      <c r="F17" s="90">
        <v>3737</v>
      </c>
      <c r="G17" s="90">
        <v>4417</v>
      </c>
      <c r="H17" s="90">
        <v>5240</v>
      </c>
    </row>
    <row r="18" spans="1:8" x14ac:dyDescent="0.3">
      <c r="A18" s="222" t="s">
        <v>232</v>
      </c>
      <c r="B18" s="56" t="s">
        <v>598</v>
      </c>
      <c r="C18" s="89">
        <v>1185</v>
      </c>
      <c r="D18" s="89">
        <v>1046</v>
      </c>
      <c r="E18" s="89">
        <v>1070</v>
      </c>
      <c r="F18" s="89">
        <v>951</v>
      </c>
      <c r="G18" s="89">
        <v>785</v>
      </c>
      <c r="H18" s="89">
        <v>742</v>
      </c>
    </row>
    <row r="19" spans="1:8" x14ac:dyDescent="0.3">
      <c r="A19" s="208"/>
      <c r="B19" s="56" t="s">
        <v>599</v>
      </c>
      <c r="C19" s="89">
        <v>973</v>
      </c>
      <c r="D19" s="89">
        <v>1521</v>
      </c>
      <c r="E19" s="89">
        <v>2289</v>
      </c>
      <c r="F19" s="89">
        <v>3371</v>
      </c>
      <c r="G19" s="89">
        <v>4308</v>
      </c>
      <c r="H19" s="89">
        <v>5458</v>
      </c>
    </row>
    <row r="20" spans="1:8" x14ac:dyDescent="0.3">
      <c r="A20" s="208"/>
      <c r="B20" s="50" t="s">
        <v>605</v>
      </c>
      <c r="C20" s="90">
        <v>2040</v>
      </c>
      <c r="D20" s="90">
        <v>2475</v>
      </c>
      <c r="E20" s="90">
        <v>3256</v>
      </c>
      <c r="F20" s="90">
        <v>4229</v>
      </c>
      <c r="G20" s="90">
        <v>5009</v>
      </c>
      <c r="H20" s="90">
        <v>6130</v>
      </c>
    </row>
    <row r="21" spans="1:8" x14ac:dyDescent="0.3">
      <c r="A21" s="222" t="s">
        <v>233</v>
      </c>
      <c r="B21" s="56" t="s">
        <v>598</v>
      </c>
      <c r="C21" s="89">
        <v>381</v>
      </c>
      <c r="D21" s="89">
        <v>130</v>
      </c>
      <c r="E21" s="89">
        <v>98</v>
      </c>
      <c r="F21" s="89">
        <v>101</v>
      </c>
      <c r="G21" s="89">
        <v>130</v>
      </c>
      <c r="H21" s="89">
        <v>139</v>
      </c>
    </row>
    <row r="22" spans="1:8" x14ac:dyDescent="0.3">
      <c r="A22" s="208"/>
      <c r="B22" s="56" t="s">
        <v>599</v>
      </c>
      <c r="C22" s="89">
        <v>2506</v>
      </c>
      <c r="D22" s="89">
        <v>2932</v>
      </c>
      <c r="E22" s="89">
        <v>3543</v>
      </c>
      <c r="F22" s="89">
        <v>4059</v>
      </c>
      <c r="G22" s="89">
        <v>4489</v>
      </c>
      <c r="H22" s="89">
        <v>5085</v>
      </c>
    </row>
    <row r="23" spans="1:8" x14ac:dyDescent="0.3">
      <c r="A23" s="208"/>
      <c r="B23" s="50" t="s">
        <v>605</v>
      </c>
      <c r="C23" s="90">
        <v>2722</v>
      </c>
      <c r="D23" s="90">
        <v>3005</v>
      </c>
      <c r="E23" s="90">
        <v>3577</v>
      </c>
      <c r="F23" s="90">
        <v>4099</v>
      </c>
      <c r="G23" s="90">
        <v>4534</v>
      </c>
      <c r="H23" s="90">
        <v>5134</v>
      </c>
    </row>
    <row r="24" spans="1:8" x14ac:dyDescent="0.3">
      <c r="A24" s="192" t="s">
        <v>210</v>
      </c>
      <c r="B24" s="182"/>
      <c r="C24" s="90">
        <v>11734</v>
      </c>
      <c r="D24" s="90">
        <v>14422</v>
      </c>
      <c r="E24" s="90">
        <v>18090</v>
      </c>
      <c r="F24" s="90">
        <v>22129</v>
      </c>
      <c r="G24" s="90">
        <v>24727</v>
      </c>
      <c r="H24" s="90">
        <v>28498</v>
      </c>
    </row>
    <row r="26" spans="1:8" x14ac:dyDescent="0.3">
      <c r="A26" t="s">
        <v>608</v>
      </c>
    </row>
  </sheetData>
  <sheetProtection algorithmName="SHA-512" hashValue="KsYAj0ZN4um13Ww5DXq6bsDmtTP+ecJH9J46v/9tqoBwoj8rVaC9BOpXekFMDhqr0776xPQWHdcUkwdOqZCo1Q==" saltValue="Mm9VgSv9PY7UJ9uQ8WB/Wg==" spinCount="100000" sheet="1" objects="1" scenarios="1"/>
  <mergeCells count="12">
    <mergeCell ref="A24:B24"/>
    <mergeCell ref="A1:H1"/>
    <mergeCell ref="A2:H2"/>
    <mergeCell ref="A3:H3"/>
    <mergeCell ref="A4:H4"/>
    <mergeCell ref="C6:H6"/>
    <mergeCell ref="C7:H7"/>
    <mergeCell ref="A9:A11"/>
    <mergeCell ref="A12:A14"/>
    <mergeCell ref="A15:A17"/>
    <mergeCell ref="A18:A20"/>
    <mergeCell ref="A21:A23"/>
  </mergeCells>
  <printOptions horizontalCentered="1"/>
  <pageMargins left="0.25" right="0.25" top="0.75" bottom="0.75" header="0.3" footer="0.3"/>
  <pageSetup fitToHeight="10" orientation="portrait" r:id="rId1"/>
  <headerFooter>
    <oddFooter>Page &amp;P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6208E-40DF-4858-AE91-5D869ADB2ABA}">
  <sheetPr>
    <pageSetUpPr fitToPage="1"/>
  </sheetPr>
  <dimension ref="A1:H22"/>
  <sheetViews>
    <sheetView workbookViewId="0">
      <selection activeCell="A2" sqref="A2"/>
    </sheetView>
  </sheetViews>
  <sheetFormatPr defaultRowHeight="14.4" x14ac:dyDescent="0.3"/>
  <cols>
    <col min="1" max="1" width="16.33203125" bestFit="1" customWidth="1"/>
    <col min="2" max="2" width="26.5546875" bestFit="1" customWidth="1"/>
  </cols>
  <sheetData>
    <row r="1" spans="1:8" ht="22.8" x14ac:dyDescent="0.4">
      <c r="A1" s="162" t="s">
        <v>609</v>
      </c>
      <c r="B1" s="162"/>
      <c r="C1" s="162"/>
      <c r="D1" s="162"/>
      <c r="E1" s="162"/>
      <c r="F1" s="162"/>
      <c r="G1" s="162"/>
      <c r="H1" s="162"/>
    </row>
    <row r="2" spans="1:8" ht="22.8" x14ac:dyDescent="0.4">
      <c r="A2" s="162" t="s">
        <v>595</v>
      </c>
      <c r="B2" s="162"/>
      <c r="C2" s="162"/>
      <c r="D2" s="162"/>
      <c r="E2" s="162"/>
      <c r="F2" s="162"/>
      <c r="G2" s="162"/>
      <c r="H2" s="162"/>
    </row>
    <row r="3" spans="1:8" ht="22.8" x14ac:dyDescent="0.4">
      <c r="A3" s="162" t="s">
        <v>610</v>
      </c>
      <c r="B3" s="162"/>
      <c r="C3" s="162"/>
      <c r="D3" s="162"/>
      <c r="E3" s="162"/>
      <c r="F3" s="162"/>
      <c r="G3" s="162"/>
      <c r="H3" s="162"/>
    </row>
    <row r="4" spans="1:8" ht="22.8" x14ac:dyDescent="0.4">
      <c r="A4" s="162" t="s">
        <v>708</v>
      </c>
      <c r="B4" s="162"/>
      <c r="C4" s="162"/>
      <c r="D4" s="162"/>
      <c r="E4" s="162"/>
      <c r="F4" s="162"/>
      <c r="G4" s="162"/>
      <c r="H4" s="162"/>
    </row>
    <row r="6" spans="1:8" x14ac:dyDescent="0.3">
      <c r="A6" s="51"/>
      <c r="B6" s="65"/>
      <c r="C6" s="189" t="s">
        <v>181</v>
      </c>
      <c r="D6" s="182"/>
      <c r="E6" s="182"/>
      <c r="F6" s="182"/>
      <c r="G6" s="182"/>
      <c r="H6" s="182"/>
    </row>
    <row r="7" spans="1:8" x14ac:dyDescent="0.3">
      <c r="A7" s="41" t="s">
        <v>325</v>
      </c>
      <c r="B7" s="41" t="s">
        <v>597</v>
      </c>
      <c r="C7" s="142" t="s">
        <v>186</v>
      </c>
      <c r="D7" s="142" t="s">
        <v>187</v>
      </c>
      <c r="E7" s="142" t="s">
        <v>188</v>
      </c>
      <c r="F7" s="142" t="s">
        <v>189</v>
      </c>
      <c r="G7" s="142" t="s">
        <v>682</v>
      </c>
      <c r="H7" s="142" t="s">
        <v>709</v>
      </c>
    </row>
    <row r="8" spans="1:8" x14ac:dyDescent="0.3">
      <c r="A8" s="193" t="s">
        <v>206</v>
      </c>
      <c r="B8" s="56" t="s">
        <v>598</v>
      </c>
      <c r="C8" s="89">
        <v>1993</v>
      </c>
      <c r="D8" s="89">
        <v>1811</v>
      </c>
      <c r="E8" s="89">
        <v>1710</v>
      </c>
      <c r="F8" s="89">
        <v>1550</v>
      </c>
      <c r="G8" s="89">
        <v>1152</v>
      </c>
      <c r="H8" s="89">
        <v>984</v>
      </c>
    </row>
    <row r="9" spans="1:8" x14ac:dyDescent="0.3">
      <c r="A9" s="187"/>
      <c r="B9" s="56" t="s">
        <v>599</v>
      </c>
      <c r="C9" s="89">
        <v>3432</v>
      </c>
      <c r="D9" s="89">
        <v>4973</v>
      </c>
      <c r="E9" s="89">
        <v>7085</v>
      </c>
      <c r="F9" s="89">
        <v>9466</v>
      </c>
      <c r="G9" s="89">
        <v>11135</v>
      </c>
      <c r="H9" s="89">
        <v>13374</v>
      </c>
    </row>
    <row r="10" spans="1:8" x14ac:dyDescent="0.3">
      <c r="A10" s="187"/>
      <c r="B10" s="50" t="s">
        <v>605</v>
      </c>
      <c r="C10" s="90">
        <v>5099</v>
      </c>
      <c r="D10" s="90">
        <v>6531</v>
      </c>
      <c r="E10" s="90">
        <v>8506</v>
      </c>
      <c r="F10" s="90">
        <v>10752</v>
      </c>
      <c r="G10" s="90">
        <v>12101</v>
      </c>
      <c r="H10" s="90">
        <v>14171</v>
      </c>
    </row>
    <row r="11" spans="1:8" x14ac:dyDescent="0.3">
      <c r="A11" s="193" t="s">
        <v>207</v>
      </c>
      <c r="B11" s="56" t="s">
        <v>598</v>
      </c>
      <c r="C11" s="89">
        <v>1946</v>
      </c>
      <c r="D11" s="89">
        <v>1906</v>
      </c>
      <c r="E11" s="89">
        <v>2029</v>
      </c>
      <c r="F11" s="89">
        <v>2089</v>
      </c>
      <c r="G11" s="89">
        <v>1907</v>
      </c>
      <c r="H11" s="89">
        <v>1754</v>
      </c>
    </row>
    <row r="12" spans="1:8" x14ac:dyDescent="0.3">
      <c r="A12" s="187"/>
      <c r="B12" s="56" t="s">
        <v>599</v>
      </c>
      <c r="C12" s="89">
        <v>3924</v>
      </c>
      <c r="D12" s="89">
        <v>4959</v>
      </c>
      <c r="E12" s="89">
        <v>6453</v>
      </c>
      <c r="F12" s="89">
        <v>7960</v>
      </c>
      <c r="G12" s="89">
        <v>9241</v>
      </c>
      <c r="H12" s="89">
        <v>10985</v>
      </c>
    </row>
    <row r="13" spans="1:8" x14ac:dyDescent="0.3">
      <c r="A13" s="187"/>
      <c r="B13" s="50" t="s">
        <v>605</v>
      </c>
      <c r="C13" s="90">
        <v>5419</v>
      </c>
      <c r="D13" s="90">
        <v>6451</v>
      </c>
      <c r="E13" s="90">
        <v>8009</v>
      </c>
      <c r="F13" s="90">
        <v>9557</v>
      </c>
      <c r="G13" s="90">
        <v>10731</v>
      </c>
      <c r="H13" s="90">
        <v>12285</v>
      </c>
    </row>
    <row r="14" spans="1:8" x14ac:dyDescent="0.3">
      <c r="A14" s="193" t="s">
        <v>208</v>
      </c>
      <c r="B14" s="56" t="s">
        <v>598</v>
      </c>
      <c r="C14" s="89">
        <v>709</v>
      </c>
      <c r="D14" s="89">
        <v>780</v>
      </c>
      <c r="E14" s="89">
        <v>813</v>
      </c>
      <c r="F14" s="89">
        <v>895</v>
      </c>
      <c r="G14" s="89">
        <v>831</v>
      </c>
      <c r="H14" s="89">
        <v>791</v>
      </c>
    </row>
    <row r="15" spans="1:8" x14ac:dyDescent="0.3">
      <c r="A15" s="187"/>
      <c r="B15" s="56" t="s">
        <v>599</v>
      </c>
      <c r="C15" s="89">
        <v>702</v>
      </c>
      <c r="D15" s="89">
        <v>890</v>
      </c>
      <c r="E15" s="89">
        <v>1086</v>
      </c>
      <c r="F15" s="89">
        <v>1302</v>
      </c>
      <c r="G15" s="89">
        <v>1446</v>
      </c>
      <c r="H15" s="89">
        <v>1731</v>
      </c>
    </row>
    <row r="16" spans="1:8" x14ac:dyDescent="0.3">
      <c r="A16" s="187"/>
      <c r="B16" s="50" t="s">
        <v>605</v>
      </c>
      <c r="C16" s="90">
        <v>1302</v>
      </c>
      <c r="D16" s="90">
        <v>1548</v>
      </c>
      <c r="E16" s="90">
        <v>1768</v>
      </c>
      <c r="F16" s="90">
        <v>2054</v>
      </c>
      <c r="G16" s="90">
        <v>2135</v>
      </c>
      <c r="H16" s="90">
        <v>2382</v>
      </c>
    </row>
    <row r="17" spans="1:8" x14ac:dyDescent="0.3">
      <c r="A17" s="193" t="s">
        <v>209</v>
      </c>
      <c r="B17" s="56" t="s">
        <v>598</v>
      </c>
      <c r="C17" s="89">
        <v>191</v>
      </c>
      <c r="D17" s="89">
        <v>242</v>
      </c>
      <c r="E17" s="89">
        <v>270</v>
      </c>
      <c r="F17" s="89">
        <v>324</v>
      </c>
      <c r="G17" s="89">
        <v>301</v>
      </c>
      <c r="H17" s="89">
        <v>313</v>
      </c>
    </row>
    <row r="18" spans="1:8" x14ac:dyDescent="0.3">
      <c r="A18" s="187"/>
      <c r="B18" s="56" t="s">
        <v>599</v>
      </c>
      <c r="C18" s="89">
        <v>141</v>
      </c>
      <c r="D18" s="89">
        <v>181</v>
      </c>
      <c r="E18" s="89">
        <v>229</v>
      </c>
      <c r="F18" s="89">
        <v>276</v>
      </c>
      <c r="G18" s="89">
        <v>318</v>
      </c>
      <c r="H18" s="89">
        <v>407</v>
      </c>
    </row>
    <row r="19" spans="1:8" x14ac:dyDescent="0.3">
      <c r="A19" s="187"/>
      <c r="B19" s="50" t="s">
        <v>605</v>
      </c>
      <c r="C19" s="90">
        <v>304</v>
      </c>
      <c r="D19" s="90">
        <v>399</v>
      </c>
      <c r="E19" s="90">
        <v>464</v>
      </c>
      <c r="F19" s="90">
        <v>569</v>
      </c>
      <c r="G19" s="90">
        <v>588</v>
      </c>
      <c r="H19" s="90">
        <v>691</v>
      </c>
    </row>
    <row r="20" spans="1:8" x14ac:dyDescent="0.3">
      <c r="A20" s="209" t="s">
        <v>210</v>
      </c>
      <c r="B20" s="182"/>
      <c r="C20" s="90">
        <v>11734</v>
      </c>
      <c r="D20" s="90">
        <v>14422</v>
      </c>
      <c r="E20" s="90">
        <v>18090</v>
      </c>
      <c r="F20" s="90">
        <v>22129</v>
      </c>
      <c r="G20" s="90">
        <v>24727</v>
      </c>
      <c r="H20" s="90">
        <v>28498</v>
      </c>
    </row>
    <row r="22" spans="1:8" x14ac:dyDescent="0.3">
      <c r="A22" t="s">
        <v>600</v>
      </c>
    </row>
  </sheetData>
  <sheetProtection algorithmName="SHA-512" hashValue="V7oprjJAqhKJOpnlc9TSNeNJF0dsszPBAx7xgHnp3tfvnshgxNqnt2PVZ1UzHslM3uj3CzPh6PLiaQVoynHoVA==" saltValue="UCkgFCuWQaCtDoKZnPzwSQ==" spinCount="100000" sheet="1" objects="1" scenarios="1"/>
  <mergeCells count="10">
    <mergeCell ref="A11:A13"/>
    <mergeCell ref="A14:A16"/>
    <mergeCell ref="A17:A19"/>
    <mergeCell ref="A20:B20"/>
    <mergeCell ref="A1:H1"/>
    <mergeCell ref="A2:H2"/>
    <mergeCell ref="A3:H3"/>
    <mergeCell ref="A4:H4"/>
    <mergeCell ref="C6:H6"/>
    <mergeCell ref="A8:A10"/>
  </mergeCells>
  <printOptions horizontalCentered="1"/>
  <pageMargins left="0.25" right="0.25" top="0.75" bottom="0.75" header="0.3" footer="0.3"/>
  <pageSetup fitToHeight="10" orientation="portrait" r:id="rId1"/>
  <headerFooter>
    <oddFooter>Page &amp;P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58F04-6C8F-47F0-891B-65F6FB64084C}">
  <sheetPr>
    <pageSetUpPr fitToPage="1"/>
  </sheetPr>
  <dimension ref="A1:H55"/>
  <sheetViews>
    <sheetView workbookViewId="0">
      <selection activeCell="A2" sqref="A2"/>
    </sheetView>
  </sheetViews>
  <sheetFormatPr defaultRowHeight="14.4" x14ac:dyDescent="0.3"/>
  <cols>
    <col min="1" max="1" width="16.109375" bestFit="1" customWidth="1"/>
    <col min="2" max="2" width="26.5546875" bestFit="1" customWidth="1"/>
  </cols>
  <sheetData>
    <row r="1" spans="1:8" ht="22.8" x14ac:dyDescent="0.4">
      <c r="A1" s="162" t="s">
        <v>611</v>
      </c>
      <c r="B1" s="162"/>
      <c r="C1" s="162"/>
      <c r="D1" s="162"/>
      <c r="E1" s="162"/>
      <c r="F1" s="162"/>
      <c r="G1" s="162"/>
      <c r="H1" s="162"/>
    </row>
    <row r="2" spans="1:8" ht="22.8" x14ac:dyDescent="0.4">
      <c r="A2" s="162" t="s">
        <v>595</v>
      </c>
      <c r="B2" s="162"/>
      <c r="C2" s="162"/>
      <c r="D2" s="162"/>
      <c r="E2" s="162"/>
      <c r="F2" s="162"/>
      <c r="G2" s="162"/>
      <c r="H2" s="162"/>
    </row>
    <row r="3" spans="1:8" ht="22.8" x14ac:dyDescent="0.4">
      <c r="A3" s="162" t="s">
        <v>1144</v>
      </c>
      <c r="B3" s="162"/>
      <c r="C3" s="162"/>
      <c r="D3" s="162"/>
      <c r="E3" s="162"/>
      <c r="F3" s="162"/>
      <c r="G3" s="162"/>
      <c r="H3" s="162"/>
    </row>
    <row r="4" spans="1:8" ht="22.8" x14ac:dyDescent="0.4">
      <c r="A4" s="162" t="s">
        <v>708</v>
      </c>
      <c r="B4" s="162"/>
      <c r="C4" s="162"/>
      <c r="D4" s="162"/>
      <c r="E4" s="162"/>
      <c r="F4" s="162"/>
      <c r="G4" s="162"/>
      <c r="H4" s="162"/>
    </row>
    <row r="6" spans="1:8" x14ac:dyDescent="0.3">
      <c r="A6" s="51"/>
      <c r="B6" s="65"/>
      <c r="C6" s="189" t="s">
        <v>181</v>
      </c>
      <c r="D6" s="182"/>
      <c r="E6" s="182"/>
      <c r="F6" s="182"/>
      <c r="G6" s="182"/>
      <c r="H6" s="182"/>
    </row>
    <row r="7" spans="1:8" x14ac:dyDescent="0.3">
      <c r="A7" s="41" t="s">
        <v>263</v>
      </c>
      <c r="B7" s="41" t="s">
        <v>597</v>
      </c>
      <c r="C7" s="40" t="s">
        <v>185</v>
      </c>
      <c r="D7" s="40" t="s">
        <v>186</v>
      </c>
      <c r="E7" s="40" t="s">
        <v>187</v>
      </c>
      <c r="F7" s="40" t="s">
        <v>188</v>
      </c>
      <c r="G7" s="40" t="s">
        <v>189</v>
      </c>
      <c r="H7" s="40" t="s">
        <v>682</v>
      </c>
    </row>
    <row r="8" spans="1:8" x14ac:dyDescent="0.3">
      <c r="A8" s="210" t="s">
        <v>264</v>
      </c>
      <c r="B8" s="103" t="s">
        <v>1142</v>
      </c>
      <c r="C8" s="143">
        <v>186</v>
      </c>
      <c r="D8" s="143">
        <v>172</v>
      </c>
      <c r="E8" s="143">
        <v>172</v>
      </c>
      <c r="F8" s="143">
        <v>106</v>
      </c>
      <c r="G8" s="143">
        <v>85</v>
      </c>
      <c r="H8" s="143">
        <v>83</v>
      </c>
    </row>
    <row r="9" spans="1:8" x14ac:dyDescent="0.3">
      <c r="A9" s="198"/>
      <c r="B9" s="103" t="s">
        <v>1143</v>
      </c>
      <c r="C9" s="143">
        <v>175</v>
      </c>
      <c r="D9" s="143">
        <v>270</v>
      </c>
      <c r="E9" s="143">
        <v>442</v>
      </c>
      <c r="F9" s="143">
        <v>625</v>
      </c>
      <c r="G9" s="143">
        <v>821</v>
      </c>
      <c r="H9" s="143">
        <v>1060</v>
      </c>
    </row>
    <row r="10" spans="1:8" x14ac:dyDescent="0.3">
      <c r="A10" s="198"/>
      <c r="B10" s="100" t="s">
        <v>605</v>
      </c>
      <c r="C10" s="144">
        <v>339</v>
      </c>
      <c r="D10" s="144">
        <v>431</v>
      </c>
      <c r="E10" s="144">
        <v>593</v>
      </c>
      <c r="F10" s="144">
        <v>716</v>
      </c>
      <c r="G10" s="144">
        <v>890</v>
      </c>
      <c r="H10" s="144">
        <v>1132</v>
      </c>
    </row>
    <row r="11" spans="1:8" x14ac:dyDescent="0.3">
      <c r="A11" s="210" t="s">
        <v>718</v>
      </c>
      <c r="B11" s="103" t="s">
        <v>1142</v>
      </c>
      <c r="C11" s="143">
        <v>709</v>
      </c>
      <c r="D11" s="143">
        <v>739</v>
      </c>
      <c r="E11" s="143">
        <v>773</v>
      </c>
      <c r="F11" s="143">
        <v>785</v>
      </c>
      <c r="G11" s="143">
        <v>662</v>
      </c>
      <c r="H11" s="143">
        <v>590</v>
      </c>
    </row>
    <row r="12" spans="1:8" x14ac:dyDescent="0.3">
      <c r="A12" s="198"/>
      <c r="B12" s="103" t="s">
        <v>1143</v>
      </c>
      <c r="C12" s="143">
        <v>636</v>
      </c>
      <c r="D12" s="143">
        <v>864</v>
      </c>
      <c r="E12" s="143">
        <v>1216</v>
      </c>
      <c r="F12" s="143">
        <v>1654</v>
      </c>
      <c r="G12" s="143">
        <v>2009</v>
      </c>
      <c r="H12" s="143">
        <v>2443</v>
      </c>
    </row>
    <row r="13" spans="1:8" x14ac:dyDescent="0.3">
      <c r="A13" s="198"/>
      <c r="B13" s="100" t="s">
        <v>605</v>
      </c>
      <c r="C13" s="144">
        <v>1285</v>
      </c>
      <c r="D13" s="144">
        <v>1538</v>
      </c>
      <c r="E13" s="144">
        <v>1902</v>
      </c>
      <c r="F13" s="144">
        <v>2339</v>
      </c>
      <c r="G13" s="144">
        <v>2586</v>
      </c>
      <c r="H13" s="144">
        <v>2946</v>
      </c>
    </row>
    <row r="14" spans="1:8" x14ac:dyDescent="0.3">
      <c r="A14" s="210" t="s">
        <v>717</v>
      </c>
      <c r="B14" s="103" t="s">
        <v>1142</v>
      </c>
      <c r="C14" s="143">
        <v>31</v>
      </c>
      <c r="D14" s="143">
        <v>23</v>
      </c>
      <c r="E14" s="143">
        <v>27</v>
      </c>
      <c r="F14" s="143">
        <v>29</v>
      </c>
      <c r="G14" s="143">
        <v>21</v>
      </c>
      <c r="H14" s="145" t="s">
        <v>267</v>
      </c>
    </row>
    <row r="15" spans="1:8" x14ac:dyDescent="0.3">
      <c r="A15" s="198"/>
      <c r="B15" s="103" t="s">
        <v>1143</v>
      </c>
      <c r="C15" s="143">
        <v>42</v>
      </c>
      <c r="D15" s="143">
        <v>55</v>
      </c>
      <c r="E15" s="143">
        <v>80</v>
      </c>
      <c r="F15" s="143">
        <v>113</v>
      </c>
      <c r="G15" s="143">
        <v>130</v>
      </c>
      <c r="H15" s="143">
        <v>160</v>
      </c>
    </row>
    <row r="16" spans="1:8" x14ac:dyDescent="0.3">
      <c r="A16" s="198"/>
      <c r="B16" s="100" t="s">
        <v>605</v>
      </c>
      <c r="C16" s="144">
        <v>66</v>
      </c>
      <c r="D16" s="144">
        <v>76</v>
      </c>
      <c r="E16" s="144">
        <v>104</v>
      </c>
      <c r="F16" s="144">
        <v>138</v>
      </c>
      <c r="G16" s="144">
        <v>149</v>
      </c>
      <c r="H16" s="144">
        <v>177</v>
      </c>
    </row>
    <row r="17" spans="1:8" x14ac:dyDescent="0.3">
      <c r="A17" s="210" t="s">
        <v>716</v>
      </c>
      <c r="B17" s="103" t="s">
        <v>1142</v>
      </c>
      <c r="C17" s="145" t="s">
        <v>267</v>
      </c>
      <c r="D17" s="145" t="s">
        <v>267</v>
      </c>
      <c r="E17" s="145" t="s">
        <v>267</v>
      </c>
      <c r="F17" s="145" t="s">
        <v>267</v>
      </c>
      <c r="G17" s="145" t="s">
        <v>267</v>
      </c>
      <c r="H17" s="145" t="s">
        <v>267</v>
      </c>
    </row>
    <row r="18" spans="1:8" x14ac:dyDescent="0.3">
      <c r="A18" s="198"/>
      <c r="B18" s="103" t="s">
        <v>1143</v>
      </c>
      <c r="C18" s="143">
        <v>23</v>
      </c>
      <c r="D18" s="143">
        <v>31</v>
      </c>
      <c r="E18" s="143">
        <v>41</v>
      </c>
      <c r="F18" s="143">
        <v>53</v>
      </c>
      <c r="G18" s="143">
        <v>73</v>
      </c>
      <c r="H18" s="143">
        <v>126</v>
      </c>
    </row>
    <row r="19" spans="1:8" x14ac:dyDescent="0.3">
      <c r="A19" s="198"/>
      <c r="B19" s="100" t="s">
        <v>605</v>
      </c>
      <c r="C19" s="144">
        <v>36</v>
      </c>
      <c r="D19" s="144">
        <v>43</v>
      </c>
      <c r="E19" s="144">
        <v>53</v>
      </c>
      <c r="F19" s="144">
        <v>67</v>
      </c>
      <c r="G19" s="144">
        <v>86</v>
      </c>
      <c r="H19" s="144">
        <v>137</v>
      </c>
    </row>
    <row r="20" spans="1:8" x14ac:dyDescent="0.3">
      <c r="A20" s="210" t="s">
        <v>265</v>
      </c>
      <c r="B20" s="103" t="s">
        <v>1142</v>
      </c>
      <c r="C20" s="143">
        <v>3513</v>
      </c>
      <c r="D20" s="143">
        <v>3437</v>
      </c>
      <c r="E20" s="143">
        <v>3464</v>
      </c>
      <c r="F20" s="143">
        <v>3546</v>
      </c>
      <c r="G20" s="143">
        <v>3098</v>
      </c>
      <c r="H20" s="143">
        <v>2812</v>
      </c>
    </row>
    <row r="21" spans="1:8" x14ac:dyDescent="0.3">
      <c r="A21" s="198"/>
      <c r="B21" s="103" t="s">
        <v>1143</v>
      </c>
      <c r="C21" s="143">
        <v>6667</v>
      </c>
      <c r="D21" s="143">
        <v>8820</v>
      </c>
      <c r="E21" s="143">
        <v>11620</v>
      </c>
      <c r="F21" s="143">
        <v>14572</v>
      </c>
      <c r="G21" s="143">
        <v>16678</v>
      </c>
      <c r="H21" s="143">
        <v>19525</v>
      </c>
    </row>
    <row r="22" spans="1:8" x14ac:dyDescent="0.3">
      <c r="A22" s="198"/>
      <c r="B22" s="100" t="s">
        <v>605</v>
      </c>
      <c r="C22" s="144">
        <v>9415</v>
      </c>
      <c r="D22" s="144">
        <v>11578</v>
      </c>
      <c r="E22" s="144">
        <v>14329</v>
      </c>
      <c r="F22" s="144">
        <v>17360</v>
      </c>
      <c r="G22" s="144">
        <v>19152</v>
      </c>
      <c r="H22" s="144">
        <v>21687</v>
      </c>
    </row>
    <row r="23" spans="1:8" x14ac:dyDescent="0.3">
      <c r="A23" s="210" t="s">
        <v>715</v>
      </c>
      <c r="B23" s="103" t="s">
        <v>1142</v>
      </c>
      <c r="C23" s="143">
        <v>141</v>
      </c>
      <c r="D23" s="143">
        <v>121</v>
      </c>
      <c r="E23" s="143">
        <v>124</v>
      </c>
      <c r="F23" s="143">
        <v>122</v>
      </c>
      <c r="G23" s="143">
        <v>108</v>
      </c>
      <c r="H23" s="143">
        <v>100</v>
      </c>
    </row>
    <row r="24" spans="1:8" x14ac:dyDescent="0.3">
      <c r="A24" s="198"/>
      <c r="B24" s="103" t="s">
        <v>1143</v>
      </c>
      <c r="C24" s="143">
        <v>208</v>
      </c>
      <c r="D24" s="143">
        <v>296</v>
      </c>
      <c r="E24" s="143">
        <v>445</v>
      </c>
      <c r="F24" s="143">
        <v>597</v>
      </c>
      <c r="G24" s="143">
        <v>720</v>
      </c>
      <c r="H24" s="143">
        <v>918</v>
      </c>
    </row>
    <row r="25" spans="1:8" x14ac:dyDescent="0.3">
      <c r="A25" s="198"/>
      <c r="B25" s="100" t="s">
        <v>605</v>
      </c>
      <c r="C25" s="144">
        <v>321</v>
      </c>
      <c r="D25" s="144">
        <v>395</v>
      </c>
      <c r="E25" s="144">
        <v>543</v>
      </c>
      <c r="F25" s="144">
        <v>692</v>
      </c>
      <c r="G25" s="144">
        <v>807</v>
      </c>
      <c r="H25" s="144">
        <v>995</v>
      </c>
    </row>
    <row r="26" spans="1:8" x14ac:dyDescent="0.3">
      <c r="A26" s="210" t="s">
        <v>266</v>
      </c>
      <c r="B26" s="103" t="s">
        <v>1142</v>
      </c>
      <c r="C26" s="143">
        <v>36</v>
      </c>
      <c r="D26" s="143">
        <v>32</v>
      </c>
      <c r="E26" s="143">
        <v>35</v>
      </c>
      <c r="F26" s="143">
        <v>31</v>
      </c>
      <c r="G26" s="143">
        <v>26</v>
      </c>
      <c r="H26" s="143">
        <v>24</v>
      </c>
    </row>
    <row r="27" spans="1:8" x14ac:dyDescent="0.3">
      <c r="A27" s="198"/>
      <c r="B27" s="103" t="s">
        <v>1143</v>
      </c>
      <c r="C27" s="143">
        <v>48</v>
      </c>
      <c r="D27" s="143">
        <v>71</v>
      </c>
      <c r="E27" s="143">
        <v>113</v>
      </c>
      <c r="F27" s="143">
        <v>157</v>
      </c>
      <c r="G27" s="143">
        <v>193</v>
      </c>
      <c r="H27" s="143">
        <v>238</v>
      </c>
    </row>
    <row r="28" spans="1:8" x14ac:dyDescent="0.3">
      <c r="A28" s="198"/>
      <c r="B28" s="100" t="s">
        <v>605</v>
      </c>
      <c r="C28" s="144">
        <v>77</v>
      </c>
      <c r="D28" s="144">
        <v>99</v>
      </c>
      <c r="E28" s="144">
        <v>145</v>
      </c>
      <c r="F28" s="144">
        <v>185</v>
      </c>
      <c r="G28" s="144">
        <v>217</v>
      </c>
      <c r="H28" s="144">
        <v>258</v>
      </c>
    </row>
    <row r="29" spans="1:8" x14ac:dyDescent="0.3">
      <c r="A29" s="210" t="s">
        <v>714</v>
      </c>
      <c r="B29" s="103" t="s">
        <v>1142</v>
      </c>
      <c r="C29" s="143">
        <v>75</v>
      </c>
      <c r="D29" s="143">
        <v>72</v>
      </c>
      <c r="E29" s="143">
        <v>65</v>
      </c>
      <c r="F29" s="143">
        <v>71</v>
      </c>
      <c r="G29" s="143">
        <v>59</v>
      </c>
      <c r="H29" s="143">
        <v>61</v>
      </c>
    </row>
    <row r="30" spans="1:8" x14ac:dyDescent="0.3">
      <c r="A30" s="198"/>
      <c r="B30" s="103" t="s">
        <v>1143</v>
      </c>
      <c r="C30" s="143">
        <v>131</v>
      </c>
      <c r="D30" s="143">
        <v>201</v>
      </c>
      <c r="E30" s="143">
        <v>366</v>
      </c>
      <c r="F30" s="143">
        <v>570</v>
      </c>
      <c r="G30" s="143">
        <v>791</v>
      </c>
      <c r="H30" s="143">
        <v>1118</v>
      </c>
    </row>
    <row r="31" spans="1:8" x14ac:dyDescent="0.3">
      <c r="A31" s="198"/>
      <c r="B31" s="100" t="s">
        <v>605</v>
      </c>
      <c r="C31" s="144">
        <v>195</v>
      </c>
      <c r="D31" s="144">
        <v>262</v>
      </c>
      <c r="E31" s="144">
        <v>421</v>
      </c>
      <c r="F31" s="144">
        <v>632</v>
      </c>
      <c r="G31" s="144">
        <v>840</v>
      </c>
      <c r="H31" s="144">
        <v>1166</v>
      </c>
    </row>
    <row r="32" spans="1:8" x14ac:dyDescent="0.3">
      <c r="A32" s="185" t="s">
        <v>210</v>
      </c>
      <c r="B32" s="182"/>
      <c r="C32" s="144">
        <v>11734</v>
      </c>
      <c r="D32" s="144">
        <v>14422</v>
      </c>
      <c r="E32" s="144">
        <v>18090</v>
      </c>
      <c r="F32" s="144">
        <v>22129</v>
      </c>
      <c r="G32" s="144">
        <v>24727</v>
      </c>
      <c r="H32" s="144">
        <v>28498</v>
      </c>
    </row>
    <row r="34" spans="1:8" x14ac:dyDescent="0.3">
      <c r="A34" t="s">
        <v>612</v>
      </c>
    </row>
    <row r="37" spans="1:8" ht="22.8" x14ac:dyDescent="0.4">
      <c r="A37" s="162" t="s">
        <v>613</v>
      </c>
      <c r="B37" s="162"/>
      <c r="C37" s="162"/>
      <c r="D37" s="162"/>
      <c r="E37" s="162"/>
      <c r="F37" s="162"/>
      <c r="G37" s="162"/>
      <c r="H37" s="162"/>
    </row>
    <row r="38" spans="1:8" ht="22.8" x14ac:dyDescent="0.4">
      <c r="A38" s="162" t="s">
        <v>595</v>
      </c>
      <c r="B38" s="162"/>
      <c r="C38" s="162"/>
      <c r="D38" s="162"/>
      <c r="E38" s="162"/>
      <c r="F38" s="162"/>
      <c r="G38" s="162"/>
      <c r="H38" s="162"/>
    </row>
    <row r="39" spans="1:8" ht="22.8" x14ac:dyDescent="0.4">
      <c r="A39" s="162" t="s">
        <v>1145</v>
      </c>
      <c r="B39" s="162"/>
      <c r="C39" s="162"/>
      <c r="D39" s="162"/>
      <c r="E39" s="162"/>
      <c r="F39" s="162"/>
      <c r="G39" s="162"/>
      <c r="H39" s="162"/>
    </row>
    <row r="40" spans="1:8" ht="22.8" x14ac:dyDescent="0.4">
      <c r="A40" s="162" t="s">
        <v>708</v>
      </c>
      <c r="B40" s="162"/>
      <c r="C40" s="162"/>
      <c r="D40" s="162"/>
      <c r="E40" s="162"/>
      <c r="F40" s="162"/>
      <c r="G40" s="162"/>
      <c r="H40" s="162"/>
    </row>
    <row r="42" spans="1:8" x14ac:dyDescent="0.3">
      <c r="C42" s="189" t="s">
        <v>181</v>
      </c>
      <c r="D42" s="182"/>
      <c r="E42" s="182"/>
      <c r="F42" s="182"/>
      <c r="G42" s="182"/>
      <c r="H42" s="182"/>
    </row>
    <row r="43" spans="1:8" x14ac:dyDescent="0.3">
      <c r="A43" s="106" t="s">
        <v>724</v>
      </c>
      <c r="B43" s="106" t="s">
        <v>1146</v>
      </c>
      <c r="C43" s="104" t="s">
        <v>186</v>
      </c>
      <c r="D43" s="104" t="s">
        <v>187</v>
      </c>
      <c r="E43" s="104" t="s">
        <v>188</v>
      </c>
      <c r="F43" s="104" t="s">
        <v>189</v>
      </c>
      <c r="G43" s="104" t="s">
        <v>682</v>
      </c>
      <c r="H43" s="104" t="s">
        <v>709</v>
      </c>
    </row>
    <row r="44" spans="1:8" x14ac:dyDescent="0.3">
      <c r="A44" s="210" t="s">
        <v>723</v>
      </c>
      <c r="B44" s="103" t="s">
        <v>1142</v>
      </c>
      <c r="C44" s="143">
        <v>448</v>
      </c>
      <c r="D44" s="143">
        <v>380</v>
      </c>
      <c r="E44" s="143">
        <v>382</v>
      </c>
      <c r="F44" s="143">
        <v>372</v>
      </c>
      <c r="G44" s="143">
        <v>313</v>
      </c>
      <c r="H44" s="143">
        <v>302</v>
      </c>
    </row>
    <row r="45" spans="1:8" x14ac:dyDescent="0.3">
      <c r="A45" s="198"/>
      <c r="B45" s="103" t="s">
        <v>1143</v>
      </c>
      <c r="C45" s="143">
        <v>500</v>
      </c>
      <c r="D45" s="143">
        <v>724</v>
      </c>
      <c r="E45" s="143">
        <v>1081</v>
      </c>
      <c r="F45" s="143">
        <v>1498</v>
      </c>
      <c r="G45" s="143">
        <v>1840</v>
      </c>
      <c r="H45" s="143">
        <v>2288</v>
      </c>
    </row>
    <row r="46" spans="1:8" x14ac:dyDescent="0.3">
      <c r="A46" s="198"/>
      <c r="B46" s="100" t="s">
        <v>605</v>
      </c>
      <c r="C46" s="144">
        <v>891</v>
      </c>
      <c r="D46" s="144">
        <v>1060</v>
      </c>
      <c r="E46" s="144">
        <v>1417</v>
      </c>
      <c r="F46" s="144">
        <v>1817</v>
      </c>
      <c r="G46" s="144">
        <v>2113</v>
      </c>
      <c r="H46" s="144">
        <v>2541</v>
      </c>
    </row>
    <row r="47" spans="1:8" x14ac:dyDescent="0.3">
      <c r="A47" s="210" t="s">
        <v>722</v>
      </c>
      <c r="B47" s="103" t="s">
        <v>1142</v>
      </c>
      <c r="C47" s="143">
        <v>3926</v>
      </c>
      <c r="D47" s="143">
        <v>3913</v>
      </c>
      <c r="E47" s="143">
        <v>3953</v>
      </c>
      <c r="F47" s="143">
        <v>3987</v>
      </c>
      <c r="G47" s="143">
        <v>3439</v>
      </c>
      <c r="H47" s="143">
        <v>3104</v>
      </c>
    </row>
    <row r="48" spans="1:8" x14ac:dyDescent="0.3">
      <c r="A48" s="198"/>
      <c r="B48" s="103" t="s">
        <v>1143</v>
      </c>
      <c r="C48" s="143">
        <v>6591</v>
      </c>
      <c r="D48" s="143">
        <v>8739</v>
      </c>
      <c r="E48" s="143">
        <v>11598</v>
      </c>
      <c r="F48" s="143">
        <v>14533</v>
      </c>
      <c r="G48" s="143">
        <v>16605</v>
      </c>
      <c r="H48" s="143">
        <v>19363</v>
      </c>
    </row>
    <row r="49" spans="1:8" x14ac:dyDescent="0.3">
      <c r="A49" s="198"/>
      <c r="B49" s="100" t="s">
        <v>605</v>
      </c>
      <c r="C49" s="144">
        <v>9753</v>
      </c>
      <c r="D49" s="144">
        <v>11961</v>
      </c>
      <c r="E49" s="144">
        <v>14762</v>
      </c>
      <c r="F49" s="144">
        <v>17726</v>
      </c>
      <c r="G49" s="144">
        <v>19396</v>
      </c>
      <c r="H49" s="144">
        <v>21820</v>
      </c>
    </row>
    <row r="50" spans="1:8" x14ac:dyDescent="0.3">
      <c r="A50" s="210" t="s">
        <v>714</v>
      </c>
      <c r="B50" s="103" t="s">
        <v>1142</v>
      </c>
      <c r="C50" s="143">
        <v>331</v>
      </c>
      <c r="D50" s="143">
        <v>315</v>
      </c>
      <c r="E50" s="143">
        <v>337</v>
      </c>
      <c r="F50" s="143">
        <v>345</v>
      </c>
      <c r="G50" s="143">
        <v>321</v>
      </c>
      <c r="H50" s="143">
        <v>294</v>
      </c>
    </row>
    <row r="51" spans="1:8" x14ac:dyDescent="0.3">
      <c r="A51" s="198"/>
      <c r="B51" s="103" t="s">
        <v>1143</v>
      </c>
      <c r="C51" s="143">
        <v>839</v>
      </c>
      <c r="D51" s="143">
        <v>1145</v>
      </c>
      <c r="E51" s="143">
        <v>1644</v>
      </c>
      <c r="F51" s="143">
        <v>2310</v>
      </c>
      <c r="G51" s="143">
        <v>2970</v>
      </c>
      <c r="H51" s="143">
        <v>3937</v>
      </c>
    </row>
    <row r="52" spans="1:8" x14ac:dyDescent="0.3">
      <c r="A52" s="198"/>
      <c r="B52" s="100" t="s">
        <v>605</v>
      </c>
      <c r="C52" s="144">
        <v>1090</v>
      </c>
      <c r="D52" s="144">
        <v>1401</v>
      </c>
      <c r="E52" s="144">
        <v>1911</v>
      </c>
      <c r="F52" s="144">
        <v>2586</v>
      </c>
      <c r="G52" s="144">
        <v>3218</v>
      </c>
      <c r="H52" s="144">
        <v>4137</v>
      </c>
    </row>
    <row r="53" spans="1:8" x14ac:dyDescent="0.3">
      <c r="A53" s="185" t="s">
        <v>210</v>
      </c>
      <c r="B53" s="182"/>
      <c r="C53" s="144">
        <v>11734</v>
      </c>
      <c r="D53" s="144">
        <v>14422</v>
      </c>
      <c r="E53" s="144">
        <v>18090</v>
      </c>
      <c r="F53" s="144">
        <v>22129</v>
      </c>
      <c r="G53" s="144">
        <v>24727</v>
      </c>
      <c r="H53" s="144">
        <v>28498</v>
      </c>
    </row>
    <row r="55" spans="1:8" x14ac:dyDescent="0.3">
      <c r="A55" t="s">
        <v>612</v>
      </c>
    </row>
  </sheetData>
  <sheetProtection algorithmName="SHA-512" hashValue="3hwYnPxv/6BH50BlZ6v60L+7QUvs/LB36O4I5dsmDOf9mbzHoQgv/r9wh8WpvjtASzdOmnpWRg2mb8TltJKvog==" saltValue="3OF5UW71qQ+KJHRY9JZVMg==" spinCount="100000" sheet="1" objects="1" scenarios="1"/>
  <mergeCells count="23">
    <mergeCell ref="A29:A31"/>
    <mergeCell ref="A32:B32"/>
    <mergeCell ref="A8:A10"/>
    <mergeCell ref="A1:H1"/>
    <mergeCell ref="A2:H2"/>
    <mergeCell ref="A3:H3"/>
    <mergeCell ref="A4:H4"/>
    <mergeCell ref="C6:H6"/>
    <mergeCell ref="A11:A13"/>
    <mergeCell ref="A14:A16"/>
    <mergeCell ref="A17:A19"/>
    <mergeCell ref="A20:A22"/>
    <mergeCell ref="A23:A25"/>
    <mergeCell ref="A26:A28"/>
    <mergeCell ref="A53:B53"/>
    <mergeCell ref="A44:A46"/>
    <mergeCell ref="A47:A49"/>
    <mergeCell ref="A50:A52"/>
    <mergeCell ref="A37:H37"/>
    <mergeCell ref="A38:H38"/>
    <mergeCell ref="A39:H39"/>
    <mergeCell ref="A40:H40"/>
    <mergeCell ref="C42:H42"/>
  </mergeCells>
  <printOptions horizontalCentered="1"/>
  <pageMargins left="0.25" right="0.25" top="0.75" bottom="0.75" header="0.3" footer="0.3"/>
  <pageSetup scale="78" orientation="portrait" r:id="rId1"/>
  <headerFooter>
    <oddFooter>Page &amp;P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D4037-08F7-4DE9-A055-8DF0A46F36EA}">
  <sheetPr>
    <pageSetUpPr fitToPage="1"/>
  </sheetPr>
  <dimension ref="A1:H43"/>
  <sheetViews>
    <sheetView workbookViewId="0">
      <selection activeCell="A2" sqref="A2"/>
    </sheetView>
  </sheetViews>
  <sheetFormatPr defaultRowHeight="14.4" x14ac:dyDescent="0.3"/>
  <cols>
    <col min="1" max="1" width="39.109375" customWidth="1"/>
    <col min="2" max="2" width="26.5546875" bestFit="1" customWidth="1"/>
  </cols>
  <sheetData>
    <row r="1" spans="1:8" ht="22.8" x14ac:dyDescent="0.4">
      <c r="A1" s="162" t="s">
        <v>616</v>
      </c>
      <c r="B1" s="162"/>
      <c r="C1" s="162"/>
      <c r="D1" s="162"/>
      <c r="E1" s="162"/>
      <c r="F1" s="162"/>
      <c r="G1" s="162"/>
      <c r="H1" s="162"/>
    </row>
    <row r="2" spans="1:8" ht="22.8" x14ac:dyDescent="0.4">
      <c r="A2" s="162" t="s">
        <v>595</v>
      </c>
      <c r="B2" s="162"/>
      <c r="C2" s="162"/>
      <c r="D2" s="162"/>
      <c r="E2" s="162"/>
      <c r="F2" s="162"/>
      <c r="G2" s="162"/>
      <c r="H2" s="162"/>
    </row>
    <row r="3" spans="1:8" ht="22.8" x14ac:dyDescent="0.4">
      <c r="A3" s="162" t="s">
        <v>614</v>
      </c>
      <c r="B3" s="162"/>
      <c r="C3" s="162"/>
      <c r="D3" s="162"/>
      <c r="E3" s="162"/>
      <c r="F3" s="162"/>
      <c r="G3" s="162"/>
      <c r="H3" s="162"/>
    </row>
    <row r="4" spans="1:8" ht="22.8" x14ac:dyDescent="0.4">
      <c r="A4" s="162" t="s">
        <v>708</v>
      </c>
      <c r="B4" s="162"/>
      <c r="C4" s="162"/>
      <c r="D4" s="162"/>
      <c r="E4" s="162"/>
      <c r="F4" s="162"/>
      <c r="G4" s="162"/>
      <c r="H4" s="162"/>
    </row>
    <row r="6" spans="1:8" x14ac:dyDescent="0.3">
      <c r="A6" s="51"/>
      <c r="B6" s="65"/>
      <c r="C6" s="189" t="s">
        <v>181</v>
      </c>
      <c r="D6" s="182"/>
      <c r="E6" s="182"/>
      <c r="F6" s="182"/>
      <c r="G6" s="182"/>
      <c r="H6" s="182"/>
    </row>
    <row r="7" spans="1:8" x14ac:dyDescent="0.3">
      <c r="A7" s="41" t="s">
        <v>213</v>
      </c>
      <c r="B7" s="41" t="s">
        <v>597</v>
      </c>
      <c r="C7" s="142" t="s">
        <v>186</v>
      </c>
      <c r="D7" s="142" t="s">
        <v>187</v>
      </c>
      <c r="E7" s="142" t="s">
        <v>188</v>
      </c>
      <c r="F7" s="142" t="s">
        <v>189</v>
      </c>
      <c r="G7" s="142" t="s">
        <v>682</v>
      </c>
      <c r="H7" s="142" t="s">
        <v>709</v>
      </c>
    </row>
    <row r="8" spans="1:8" x14ac:dyDescent="0.3">
      <c r="A8" s="190" t="s">
        <v>214</v>
      </c>
      <c r="B8" s="56" t="s">
        <v>598</v>
      </c>
      <c r="C8" s="89">
        <v>1464</v>
      </c>
      <c r="D8" s="89">
        <v>1374</v>
      </c>
      <c r="E8" s="89">
        <v>1371</v>
      </c>
      <c r="F8" s="89">
        <v>1368</v>
      </c>
      <c r="G8" s="89">
        <v>1162</v>
      </c>
      <c r="H8" s="89">
        <v>1044</v>
      </c>
    </row>
    <row r="9" spans="1:8" x14ac:dyDescent="0.3">
      <c r="A9" s="198"/>
      <c r="B9" s="56" t="s">
        <v>599</v>
      </c>
      <c r="C9" s="89">
        <v>3009</v>
      </c>
      <c r="D9" s="89">
        <v>4146</v>
      </c>
      <c r="E9" s="89">
        <v>5800</v>
      </c>
      <c r="F9" s="89">
        <v>7577</v>
      </c>
      <c r="G9" s="89">
        <v>9002</v>
      </c>
      <c r="H9" s="89">
        <v>10848</v>
      </c>
    </row>
    <row r="10" spans="1:8" x14ac:dyDescent="0.3">
      <c r="A10" s="198"/>
      <c r="B10" s="50" t="s">
        <v>605</v>
      </c>
      <c r="C10" s="90">
        <v>4179</v>
      </c>
      <c r="D10" s="90">
        <v>5270</v>
      </c>
      <c r="E10" s="90">
        <v>6866</v>
      </c>
      <c r="F10" s="90">
        <v>8627</v>
      </c>
      <c r="G10" s="90">
        <v>9902</v>
      </c>
      <c r="H10" s="90">
        <v>11624</v>
      </c>
    </row>
    <row r="11" spans="1:8" x14ac:dyDescent="0.3">
      <c r="A11" s="190" t="s">
        <v>215</v>
      </c>
      <c r="B11" s="56" t="s">
        <v>598</v>
      </c>
      <c r="C11" s="89">
        <v>217</v>
      </c>
      <c r="D11" s="89">
        <v>214</v>
      </c>
      <c r="E11" s="89">
        <v>212</v>
      </c>
      <c r="F11" s="89">
        <v>202</v>
      </c>
      <c r="G11" s="89">
        <v>177</v>
      </c>
      <c r="H11" s="89">
        <v>151</v>
      </c>
    </row>
    <row r="12" spans="1:8" x14ac:dyDescent="0.3">
      <c r="A12" s="198"/>
      <c r="B12" s="56" t="s">
        <v>599</v>
      </c>
      <c r="C12" s="89">
        <v>462</v>
      </c>
      <c r="D12" s="89">
        <v>613</v>
      </c>
      <c r="E12" s="89">
        <v>785</v>
      </c>
      <c r="F12" s="89">
        <v>962</v>
      </c>
      <c r="G12" s="89">
        <v>1059</v>
      </c>
      <c r="H12" s="89">
        <v>1190</v>
      </c>
    </row>
    <row r="13" spans="1:8" x14ac:dyDescent="0.3">
      <c r="A13" s="198"/>
      <c r="B13" s="50" t="s">
        <v>605</v>
      </c>
      <c r="C13" s="90">
        <v>635</v>
      </c>
      <c r="D13" s="90">
        <v>788</v>
      </c>
      <c r="E13" s="90">
        <v>959</v>
      </c>
      <c r="F13" s="90">
        <v>1124</v>
      </c>
      <c r="G13" s="90">
        <v>1200</v>
      </c>
      <c r="H13" s="90">
        <v>1309</v>
      </c>
    </row>
    <row r="14" spans="1:8" x14ac:dyDescent="0.3">
      <c r="A14" s="190" t="s">
        <v>216</v>
      </c>
      <c r="B14" s="56" t="s">
        <v>598</v>
      </c>
      <c r="C14" s="89">
        <v>63</v>
      </c>
      <c r="D14" s="89">
        <v>74</v>
      </c>
      <c r="E14" s="89">
        <v>74</v>
      </c>
      <c r="F14" s="89">
        <v>82</v>
      </c>
      <c r="G14" s="89">
        <v>65</v>
      </c>
      <c r="H14" s="89">
        <v>52</v>
      </c>
    </row>
    <row r="15" spans="1:8" x14ac:dyDescent="0.3">
      <c r="A15" s="198"/>
      <c r="B15" s="56" t="s">
        <v>599</v>
      </c>
      <c r="C15" s="89">
        <v>121</v>
      </c>
      <c r="D15" s="89">
        <v>157</v>
      </c>
      <c r="E15" s="89">
        <v>230</v>
      </c>
      <c r="F15" s="89">
        <v>307</v>
      </c>
      <c r="G15" s="89">
        <v>341</v>
      </c>
      <c r="H15" s="89">
        <v>414</v>
      </c>
    </row>
    <row r="16" spans="1:8" x14ac:dyDescent="0.3">
      <c r="A16" s="198"/>
      <c r="B16" s="50" t="s">
        <v>605</v>
      </c>
      <c r="C16" s="90">
        <v>176</v>
      </c>
      <c r="D16" s="90">
        <v>219</v>
      </c>
      <c r="E16" s="90">
        <v>286</v>
      </c>
      <c r="F16" s="90">
        <v>369</v>
      </c>
      <c r="G16" s="90">
        <v>397</v>
      </c>
      <c r="H16" s="90">
        <v>455</v>
      </c>
    </row>
    <row r="17" spans="1:8" x14ac:dyDescent="0.3">
      <c r="A17" s="190" t="s">
        <v>217</v>
      </c>
      <c r="B17" s="56" t="s">
        <v>598</v>
      </c>
      <c r="C17" s="89">
        <v>1773</v>
      </c>
      <c r="D17" s="89">
        <v>1742</v>
      </c>
      <c r="E17" s="89">
        <v>1746</v>
      </c>
      <c r="F17" s="89">
        <v>1785</v>
      </c>
      <c r="G17" s="89">
        <v>1601</v>
      </c>
      <c r="H17" s="89">
        <v>1478</v>
      </c>
    </row>
    <row r="18" spans="1:8" x14ac:dyDescent="0.3">
      <c r="A18" s="198"/>
      <c r="B18" s="56" t="s">
        <v>599</v>
      </c>
      <c r="C18" s="89">
        <v>2321</v>
      </c>
      <c r="D18" s="89">
        <v>2982</v>
      </c>
      <c r="E18" s="89">
        <v>3834</v>
      </c>
      <c r="F18" s="89">
        <v>4681</v>
      </c>
      <c r="G18" s="89">
        <v>5265</v>
      </c>
      <c r="H18" s="89">
        <v>6141</v>
      </c>
    </row>
    <row r="19" spans="1:8" x14ac:dyDescent="0.3">
      <c r="A19" s="198"/>
      <c r="B19" s="50" t="s">
        <v>605</v>
      </c>
      <c r="C19" s="90">
        <v>3765</v>
      </c>
      <c r="D19" s="90">
        <v>4415</v>
      </c>
      <c r="E19" s="90">
        <v>5243</v>
      </c>
      <c r="F19" s="90">
        <v>6125</v>
      </c>
      <c r="G19" s="90">
        <v>6571</v>
      </c>
      <c r="H19" s="90">
        <v>7307</v>
      </c>
    </row>
    <row r="20" spans="1:8" x14ac:dyDescent="0.3">
      <c r="A20" s="190" t="s">
        <v>218</v>
      </c>
      <c r="B20" s="56" t="s">
        <v>598</v>
      </c>
      <c r="C20" s="89">
        <v>285</v>
      </c>
      <c r="D20" s="89">
        <v>299</v>
      </c>
      <c r="E20" s="89">
        <v>339</v>
      </c>
      <c r="F20" s="89">
        <v>338</v>
      </c>
      <c r="G20" s="89">
        <v>286</v>
      </c>
      <c r="H20" s="89">
        <v>263</v>
      </c>
    </row>
    <row r="21" spans="1:8" x14ac:dyDescent="0.3">
      <c r="A21" s="198"/>
      <c r="B21" s="56" t="s">
        <v>599</v>
      </c>
      <c r="C21" s="89">
        <v>288</v>
      </c>
      <c r="D21" s="89">
        <v>486</v>
      </c>
      <c r="E21" s="89">
        <v>739</v>
      </c>
      <c r="F21" s="89">
        <v>1046</v>
      </c>
      <c r="G21" s="89">
        <v>1305</v>
      </c>
      <c r="H21" s="89">
        <v>1628</v>
      </c>
    </row>
    <row r="22" spans="1:8" x14ac:dyDescent="0.3">
      <c r="A22" s="198"/>
      <c r="B22" s="50" t="s">
        <v>605</v>
      </c>
      <c r="C22" s="90">
        <v>522</v>
      </c>
      <c r="D22" s="90">
        <v>745</v>
      </c>
      <c r="E22" s="90">
        <v>1038</v>
      </c>
      <c r="F22" s="90">
        <v>1346</v>
      </c>
      <c r="G22" s="90">
        <v>1566</v>
      </c>
      <c r="H22" s="90">
        <v>1869</v>
      </c>
    </row>
    <row r="23" spans="1:8" x14ac:dyDescent="0.3">
      <c r="A23" s="190" t="s">
        <v>219</v>
      </c>
      <c r="B23" s="56" t="s">
        <v>598</v>
      </c>
      <c r="C23" s="89">
        <v>75</v>
      </c>
      <c r="D23" s="89">
        <v>69</v>
      </c>
      <c r="E23" s="89">
        <v>78</v>
      </c>
      <c r="F23" s="89">
        <v>73</v>
      </c>
      <c r="G23" s="89">
        <v>61</v>
      </c>
      <c r="H23" s="89">
        <v>58</v>
      </c>
    </row>
    <row r="24" spans="1:8" x14ac:dyDescent="0.3">
      <c r="A24" s="198"/>
      <c r="B24" s="56" t="s">
        <v>599</v>
      </c>
      <c r="C24" s="89">
        <v>73</v>
      </c>
      <c r="D24" s="89">
        <v>107</v>
      </c>
      <c r="E24" s="89">
        <v>142</v>
      </c>
      <c r="F24" s="89">
        <v>181</v>
      </c>
      <c r="G24" s="89">
        <v>225</v>
      </c>
      <c r="H24" s="89">
        <v>283</v>
      </c>
    </row>
    <row r="25" spans="1:8" x14ac:dyDescent="0.3">
      <c r="A25" s="198"/>
      <c r="B25" s="50" t="s">
        <v>605</v>
      </c>
      <c r="C25" s="90">
        <v>137</v>
      </c>
      <c r="D25" s="90">
        <v>168</v>
      </c>
      <c r="E25" s="90">
        <v>210</v>
      </c>
      <c r="F25" s="90">
        <v>247</v>
      </c>
      <c r="G25" s="90">
        <v>282</v>
      </c>
      <c r="H25" s="90">
        <v>335</v>
      </c>
    </row>
    <row r="26" spans="1:8" x14ac:dyDescent="0.3">
      <c r="A26" s="190" t="s">
        <v>220</v>
      </c>
      <c r="B26" s="56" t="s">
        <v>598</v>
      </c>
      <c r="C26" s="94" t="s">
        <v>267</v>
      </c>
      <c r="D26" s="94" t="s">
        <v>267</v>
      </c>
      <c r="E26" s="89">
        <v>20</v>
      </c>
      <c r="F26" s="89">
        <v>23</v>
      </c>
      <c r="G26" s="94" t="s">
        <v>267</v>
      </c>
      <c r="H26" s="94" t="s">
        <v>267</v>
      </c>
    </row>
    <row r="27" spans="1:8" x14ac:dyDescent="0.3">
      <c r="A27" s="198"/>
      <c r="B27" s="56" t="s">
        <v>599</v>
      </c>
      <c r="C27" s="89">
        <v>42</v>
      </c>
      <c r="D27" s="89">
        <v>47</v>
      </c>
      <c r="E27" s="89">
        <v>52</v>
      </c>
      <c r="F27" s="89">
        <v>64</v>
      </c>
      <c r="G27" s="89">
        <v>66</v>
      </c>
      <c r="H27" s="89">
        <v>85</v>
      </c>
    </row>
    <row r="28" spans="1:8" x14ac:dyDescent="0.3">
      <c r="A28" s="198"/>
      <c r="B28" s="50" t="s">
        <v>605</v>
      </c>
      <c r="C28" s="90">
        <v>58</v>
      </c>
      <c r="D28" s="90">
        <v>63</v>
      </c>
      <c r="E28" s="90">
        <v>70</v>
      </c>
      <c r="F28" s="90">
        <v>84</v>
      </c>
      <c r="G28" s="90">
        <v>81</v>
      </c>
      <c r="H28" s="90">
        <v>96</v>
      </c>
    </row>
    <row r="29" spans="1:8" x14ac:dyDescent="0.3">
      <c r="A29" s="190" t="s">
        <v>221</v>
      </c>
      <c r="B29" s="56" t="s">
        <v>598</v>
      </c>
      <c r="C29" s="89">
        <v>186</v>
      </c>
      <c r="D29" s="89">
        <v>189</v>
      </c>
      <c r="E29" s="89">
        <v>207</v>
      </c>
      <c r="F29" s="89">
        <v>202</v>
      </c>
      <c r="G29" s="89">
        <v>180</v>
      </c>
      <c r="H29" s="89">
        <v>169</v>
      </c>
    </row>
    <row r="30" spans="1:8" x14ac:dyDescent="0.3">
      <c r="A30" s="198"/>
      <c r="B30" s="56" t="s">
        <v>599</v>
      </c>
      <c r="C30" s="89">
        <v>278</v>
      </c>
      <c r="D30" s="89">
        <v>370</v>
      </c>
      <c r="E30" s="89">
        <v>457</v>
      </c>
      <c r="F30" s="89">
        <v>558</v>
      </c>
      <c r="G30" s="89">
        <v>606</v>
      </c>
      <c r="H30" s="89">
        <v>681</v>
      </c>
    </row>
    <row r="31" spans="1:8" x14ac:dyDescent="0.3">
      <c r="A31" s="198"/>
      <c r="B31" s="50" t="s">
        <v>605</v>
      </c>
      <c r="C31" s="90">
        <v>430</v>
      </c>
      <c r="D31" s="90">
        <v>529</v>
      </c>
      <c r="E31" s="90">
        <v>627</v>
      </c>
      <c r="F31" s="90">
        <v>725</v>
      </c>
      <c r="G31" s="90">
        <v>758</v>
      </c>
      <c r="H31" s="90">
        <v>817</v>
      </c>
    </row>
    <row r="32" spans="1:8" x14ac:dyDescent="0.3">
      <c r="A32" s="190" t="s">
        <v>686</v>
      </c>
      <c r="B32" s="56" t="s">
        <v>598</v>
      </c>
      <c r="C32" s="89">
        <v>121</v>
      </c>
      <c r="D32" s="89">
        <v>146</v>
      </c>
      <c r="E32" s="89">
        <v>141</v>
      </c>
      <c r="F32" s="89">
        <v>152</v>
      </c>
      <c r="G32" s="89">
        <v>130</v>
      </c>
      <c r="H32" s="89">
        <v>141</v>
      </c>
    </row>
    <row r="33" spans="1:8" x14ac:dyDescent="0.3">
      <c r="A33" s="198"/>
      <c r="B33" s="56" t="s">
        <v>599</v>
      </c>
      <c r="C33" s="89">
        <v>216</v>
      </c>
      <c r="D33" s="89">
        <v>279</v>
      </c>
      <c r="E33" s="89">
        <v>423</v>
      </c>
      <c r="F33" s="89">
        <v>727</v>
      </c>
      <c r="G33" s="89">
        <v>1074</v>
      </c>
      <c r="H33" s="89">
        <v>1555</v>
      </c>
    </row>
    <row r="34" spans="1:8" x14ac:dyDescent="0.3">
      <c r="A34" s="198"/>
      <c r="B34" s="50" t="s">
        <v>605</v>
      </c>
      <c r="C34" s="90">
        <v>307</v>
      </c>
      <c r="D34" s="90">
        <v>401</v>
      </c>
      <c r="E34" s="90">
        <v>542</v>
      </c>
      <c r="F34" s="90">
        <v>856</v>
      </c>
      <c r="G34" s="90">
        <v>1175</v>
      </c>
      <c r="H34" s="90">
        <v>1669</v>
      </c>
    </row>
    <row r="35" spans="1:8" x14ac:dyDescent="0.3">
      <c r="A35" s="190" t="s">
        <v>223</v>
      </c>
      <c r="B35" s="56" t="s">
        <v>598</v>
      </c>
      <c r="C35" s="89">
        <v>210</v>
      </c>
      <c r="D35" s="89">
        <v>219</v>
      </c>
      <c r="E35" s="89">
        <v>213</v>
      </c>
      <c r="F35" s="89">
        <v>209</v>
      </c>
      <c r="G35" s="89">
        <v>180</v>
      </c>
      <c r="H35" s="89">
        <v>160</v>
      </c>
    </row>
    <row r="36" spans="1:8" x14ac:dyDescent="0.3">
      <c r="A36" s="198"/>
      <c r="B36" s="56" t="s">
        <v>599</v>
      </c>
      <c r="C36" s="89">
        <v>430</v>
      </c>
      <c r="D36" s="89">
        <v>579</v>
      </c>
      <c r="E36" s="89">
        <v>790</v>
      </c>
      <c r="F36" s="89">
        <v>994</v>
      </c>
      <c r="G36" s="89">
        <v>1136</v>
      </c>
      <c r="H36" s="89">
        <v>1304</v>
      </c>
    </row>
    <row r="37" spans="1:8" x14ac:dyDescent="0.3">
      <c r="A37" s="198"/>
      <c r="B37" s="50" t="s">
        <v>605</v>
      </c>
      <c r="C37" s="90">
        <v>596</v>
      </c>
      <c r="D37" s="90">
        <v>756</v>
      </c>
      <c r="E37" s="90">
        <v>956</v>
      </c>
      <c r="F37" s="90">
        <v>1161</v>
      </c>
      <c r="G37" s="90">
        <v>1282</v>
      </c>
      <c r="H37" s="90">
        <v>1424</v>
      </c>
    </row>
    <row r="38" spans="1:8" x14ac:dyDescent="0.3">
      <c r="A38" s="190" t="s">
        <v>224</v>
      </c>
      <c r="B38" s="56" t="s">
        <v>598</v>
      </c>
      <c r="C38" s="89">
        <v>292</v>
      </c>
      <c r="D38" s="89">
        <v>264</v>
      </c>
      <c r="E38" s="89">
        <v>271</v>
      </c>
      <c r="F38" s="89">
        <v>270</v>
      </c>
      <c r="G38" s="89">
        <v>213</v>
      </c>
      <c r="H38" s="89">
        <v>170</v>
      </c>
    </row>
    <row r="39" spans="1:8" x14ac:dyDescent="0.3">
      <c r="A39" s="198"/>
      <c r="B39" s="56" t="s">
        <v>599</v>
      </c>
      <c r="C39" s="89">
        <v>690</v>
      </c>
      <c r="D39" s="89">
        <v>842</v>
      </c>
      <c r="E39" s="89">
        <v>1071</v>
      </c>
      <c r="F39" s="89">
        <v>1244</v>
      </c>
      <c r="G39" s="89">
        <v>1336</v>
      </c>
      <c r="H39" s="89">
        <v>1459</v>
      </c>
    </row>
    <row r="40" spans="1:8" x14ac:dyDescent="0.3">
      <c r="A40" s="198"/>
      <c r="B40" s="50" t="s">
        <v>605</v>
      </c>
      <c r="C40" s="90">
        <v>929</v>
      </c>
      <c r="D40" s="90">
        <v>1068</v>
      </c>
      <c r="E40" s="90">
        <v>1293</v>
      </c>
      <c r="F40" s="90">
        <v>1465</v>
      </c>
      <c r="G40" s="90">
        <v>1513</v>
      </c>
      <c r="H40" s="90">
        <v>1593</v>
      </c>
    </row>
    <row r="41" spans="1:8" x14ac:dyDescent="0.3">
      <c r="A41" s="192" t="s">
        <v>210</v>
      </c>
      <c r="B41" s="182"/>
      <c r="C41" s="90">
        <v>11734</v>
      </c>
      <c r="D41" s="90">
        <v>14422</v>
      </c>
      <c r="E41" s="90">
        <v>18090</v>
      </c>
      <c r="F41" s="90">
        <v>22129</v>
      </c>
      <c r="G41" s="90">
        <v>24727</v>
      </c>
      <c r="H41" s="90">
        <v>28498</v>
      </c>
    </row>
    <row r="43" spans="1:8" x14ac:dyDescent="0.3">
      <c r="A43" t="s">
        <v>615</v>
      </c>
    </row>
  </sheetData>
  <sheetProtection algorithmName="SHA-512" hashValue="fN2+lOCJJlUrlnFhUDP49yD0uPsOJLnznKSVRRc5uYJJaCMYeUN1WZYSWGFfYOE9dlfHczbBVAIqO+z9bGauZA==" saltValue="fc1eQ3E33RAJyK6vBobR4Q==" spinCount="100000" sheet="1" objects="1" scenarios="1"/>
  <mergeCells count="17">
    <mergeCell ref="A29:A31"/>
    <mergeCell ref="A32:A34"/>
    <mergeCell ref="A35:A37"/>
    <mergeCell ref="A38:A40"/>
    <mergeCell ref="A41:B41"/>
    <mergeCell ref="A26:A28"/>
    <mergeCell ref="A1:H1"/>
    <mergeCell ref="A2:H2"/>
    <mergeCell ref="A3:H3"/>
    <mergeCell ref="A4:H4"/>
    <mergeCell ref="C6:H6"/>
    <mergeCell ref="A8:A10"/>
    <mergeCell ref="A11:A13"/>
    <mergeCell ref="A14:A16"/>
    <mergeCell ref="A17:A19"/>
    <mergeCell ref="A20:A22"/>
    <mergeCell ref="A23:A25"/>
  </mergeCells>
  <printOptions horizontalCentered="1"/>
  <pageMargins left="0.25" right="0.25" top="0.75" bottom="0.75" header="0.3" footer="0.3"/>
  <pageSetup scale="85" fitToHeight="10" orientation="portrait" r:id="rId1"/>
  <headerFooter>
    <oddFooter>Page &amp;P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5F09D-9D76-4736-8F0E-205F08CF1F0C}">
  <sheetPr>
    <pageSetUpPr fitToPage="1"/>
  </sheetPr>
  <dimension ref="A1:H17"/>
  <sheetViews>
    <sheetView workbookViewId="0">
      <selection activeCell="A2" sqref="A2"/>
    </sheetView>
  </sheetViews>
  <sheetFormatPr defaultRowHeight="14.4" x14ac:dyDescent="0.3"/>
  <cols>
    <col min="1" max="2" width="20.33203125" customWidth="1"/>
    <col min="3" max="3" width="14" customWidth="1"/>
    <col min="4" max="4" width="14.88671875" bestFit="1" customWidth="1"/>
  </cols>
  <sheetData>
    <row r="1" spans="1:8" ht="22.95" customHeight="1" x14ac:dyDescent="0.4">
      <c r="A1" s="162" t="s">
        <v>619</v>
      </c>
      <c r="B1" s="162"/>
      <c r="C1" s="162"/>
      <c r="D1" s="162"/>
      <c r="E1" s="162"/>
      <c r="F1" s="39"/>
      <c r="G1" s="39"/>
      <c r="H1" s="39"/>
    </row>
    <row r="2" spans="1:8" ht="22.95" customHeight="1" x14ac:dyDescent="0.4">
      <c r="A2" s="162" t="s">
        <v>595</v>
      </c>
      <c r="B2" s="162"/>
      <c r="C2" s="162"/>
      <c r="D2" s="162"/>
      <c r="E2" s="162"/>
      <c r="F2" s="39"/>
      <c r="G2" s="39"/>
      <c r="H2" s="39"/>
    </row>
    <row r="3" spans="1:8" ht="22.95" customHeight="1" x14ac:dyDescent="0.4">
      <c r="A3" s="162" t="s">
        <v>249</v>
      </c>
      <c r="B3" s="162"/>
      <c r="C3" s="162"/>
      <c r="D3" s="162"/>
      <c r="E3" s="162"/>
      <c r="F3" s="39"/>
      <c r="G3" s="39"/>
      <c r="H3" s="39"/>
    </row>
    <row r="4" spans="1:8" ht="22.95" customHeight="1" x14ac:dyDescent="0.4">
      <c r="A4" s="162" t="s">
        <v>713</v>
      </c>
      <c r="B4" s="162"/>
      <c r="C4" s="162"/>
      <c r="D4" s="162"/>
      <c r="E4" s="162"/>
      <c r="F4" s="39"/>
      <c r="G4" s="39"/>
      <c r="H4" s="39"/>
    </row>
    <row r="6" spans="1:8" x14ac:dyDescent="0.3">
      <c r="A6" s="51"/>
      <c r="B6" s="51"/>
      <c r="C6" s="65"/>
      <c r="D6" s="76" t="s">
        <v>181</v>
      </c>
      <c r="E6" s="77"/>
    </row>
    <row r="7" spans="1:8" x14ac:dyDescent="0.3">
      <c r="A7" s="40" t="s">
        <v>250</v>
      </c>
      <c r="B7" s="40" t="s">
        <v>251</v>
      </c>
      <c r="C7" s="40" t="s">
        <v>252</v>
      </c>
      <c r="D7" s="142" t="s">
        <v>709</v>
      </c>
      <c r="E7" s="78" t="s">
        <v>617</v>
      </c>
    </row>
    <row r="8" spans="1:8" x14ac:dyDescent="0.3">
      <c r="A8" s="222" t="s">
        <v>253</v>
      </c>
      <c r="B8" s="73" t="s">
        <v>253</v>
      </c>
      <c r="C8" s="73">
        <v>1</v>
      </c>
      <c r="D8" s="89">
        <v>5539</v>
      </c>
      <c r="E8" s="67">
        <f>D8/D$15</f>
        <v>0.19436451680819708</v>
      </c>
    </row>
    <row r="9" spans="1:8" x14ac:dyDescent="0.3">
      <c r="A9" s="187"/>
      <c r="B9" s="73" t="s">
        <v>254</v>
      </c>
      <c r="C9" s="73">
        <v>3</v>
      </c>
      <c r="D9" s="89">
        <v>11727</v>
      </c>
      <c r="E9" s="67">
        <f t="shared" ref="E9:E14" si="0">D9/D$15</f>
        <v>0.41150256158326898</v>
      </c>
    </row>
    <row r="10" spans="1:8" x14ac:dyDescent="0.3">
      <c r="A10" s="187"/>
      <c r="B10" s="73" t="s">
        <v>255</v>
      </c>
      <c r="C10" s="73">
        <v>5</v>
      </c>
      <c r="D10" s="89">
        <v>1806</v>
      </c>
      <c r="E10" s="67">
        <f t="shared" si="0"/>
        <v>6.3372868271457647E-2</v>
      </c>
    </row>
    <row r="11" spans="1:8" x14ac:dyDescent="0.3">
      <c r="A11" s="222" t="s">
        <v>255</v>
      </c>
      <c r="B11" s="73" t="s">
        <v>253</v>
      </c>
      <c r="C11" s="73">
        <v>2</v>
      </c>
      <c r="D11" s="89">
        <v>245</v>
      </c>
      <c r="E11" s="67">
        <f t="shared" si="0"/>
        <v>8.5970945329496805E-3</v>
      </c>
    </row>
    <row r="12" spans="1:8" x14ac:dyDescent="0.3">
      <c r="A12" s="187"/>
      <c r="B12" s="73" t="s">
        <v>254</v>
      </c>
      <c r="C12" s="73">
        <v>4</v>
      </c>
      <c r="D12" s="89">
        <v>6858</v>
      </c>
      <c r="E12" s="67">
        <f t="shared" si="0"/>
        <v>0.24064846655905678</v>
      </c>
    </row>
    <row r="13" spans="1:8" x14ac:dyDescent="0.3">
      <c r="A13" s="187"/>
      <c r="B13" s="73" t="s">
        <v>255</v>
      </c>
      <c r="C13" s="73">
        <v>6</v>
      </c>
      <c r="D13" s="89">
        <v>2224</v>
      </c>
      <c r="E13" s="67">
        <f t="shared" si="0"/>
        <v>7.8040564250122818E-2</v>
      </c>
    </row>
    <row r="14" spans="1:8" x14ac:dyDescent="0.3">
      <c r="A14" s="73" t="s">
        <v>256</v>
      </c>
      <c r="B14" s="73" t="s">
        <v>256</v>
      </c>
      <c r="C14" s="73"/>
      <c r="D14" s="89">
        <v>99</v>
      </c>
      <c r="E14" s="67">
        <f t="shared" si="0"/>
        <v>3.473927994947014E-3</v>
      </c>
    </row>
    <row r="15" spans="1:8" x14ac:dyDescent="0.3">
      <c r="A15" s="178" t="s">
        <v>210</v>
      </c>
      <c r="B15" s="179"/>
      <c r="C15" s="180"/>
      <c r="D15" s="90">
        <v>28498</v>
      </c>
      <c r="E15" s="79"/>
    </row>
    <row r="17" spans="1:1" x14ac:dyDescent="0.3">
      <c r="A17" t="s">
        <v>618</v>
      </c>
    </row>
  </sheetData>
  <sheetProtection algorithmName="SHA-512" hashValue="F2AQXUqaVeyAFA07NUR4dP7QP8KRCL3fiCR852Xfm/vZ3SjbGZcsVWjTLukPuYSfPXRHiRyp8dMTN44dWmg69Q==" saltValue="x5/y6vyV4BZA9W3CSfGL1g==" spinCount="100000" sheet="1" objects="1" scenarios="1"/>
  <mergeCells count="7">
    <mergeCell ref="A15:C15"/>
    <mergeCell ref="A1:E1"/>
    <mergeCell ref="A2:E2"/>
    <mergeCell ref="A3:E3"/>
    <mergeCell ref="A4:E4"/>
    <mergeCell ref="A8:A10"/>
    <mergeCell ref="A11:A13"/>
  </mergeCells>
  <printOptions horizontalCentered="1"/>
  <pageMargins left="0.25" right="0.25" top="0.75" bottom="0.75" header="0.3" footer="0.3"/>
  <pageSetup fitToHeight="10" orientation="landscape" r:id="rId1"/>
  <headerFooter>
    <oddFooter>Page &amp;P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9225F-3FD9-4353-BBD1-4E12E5E6B9CC}">
  <sheetPr>
    <pageSetUpPr fitToPage="1"/>
  </sheetPr>
  <dimension ref="A1:T23"/>
  <sheetViews>
    <sheetView workbookViewId="0">
      <selection activeCell="A2" sqref="A2"/>
    </sheetView>
  </sheetViews>
  <sheetFormatPr defaultRowHeight="14.4" x14ac:dyDescent="0.3"/>
  <cols>
    <col min="1" max="1" width="14.21875" customWidth="1"/>
    <col min="2" max="2" width="33.88671875" bestFit="1" customWidth="1"/>
    <col min="3" max="3" width="5.5546875" bestFit="1" customWidth="1"/>
    <col min="4" max="4" width="10.5546875" bestFit="1" customWidth="1"/>
    <col min="5" max="5" width="8" bestFit="1" customWidth="1"/>
    <col min="6" max="6" width="5.6640625" bestFit="1" customWidth="1"/>
    <col min="7" max="7" width="10.5546875" bestFit="1" customWidth="1"/>
    <col min="8" max="8" width="8" bestFit="1" customWidth="1"/>
    <col min="9" max="9" width="5.6640625" bestFit="1" customWidth="1"/>
    <col min="10" max="10" width="10.5546875" bestFit="1" customWidth="1"/>
    <col min="11" max="11" width="8" bestFit="1" customWidth="1"/>
    <col min="12" max="12" width="6.5546875" bestFit="1" customWidth="1"/>
    <col min="13" max="13" width="10.5546875" bestFit="1" customWidth="1"/>
    <col min="14" max="14" width="8" bestFit="1" customWidth="1"/>
    <col min="15" max="15" width="5.6640625" bestFit="1" customWidth="1"/>
    <col min="16" max="16" width="10.5546875" bestFit="1" customWidth="1"/>
    <col min="17" max="17" width="8" bestFit="1" customWidth="1"/>
    <col min="18" max="18" width="5.6640625" bestFit="1" customWidth="1"/>
    <col min="19" max="19" width="10.5546875" bestFit="1" customWidth="1"/>
    <col min="20" max="20" width="8" bestFit="1" customWidth="1"/>
  </cols>
  <sheetData>
    <row r="1" spans="1:20" ht="22.8" x14ac:dyDescent="0.4">
      <c r="A1" s="162" t="s">
        <v>623</v>
      </c>
      <c r="B1" s="162"/>
      <c r="C1" s="162"/>
      <c r="D1" s="162"/>
      <c r="E1" s="162"/>
      <c r="F1" s="162"/>
      <c r="G1" s="162"/>
      <c r="H1" s="162"/>
      <c r="I1" s="162"/>
      <c r="J1" s="162"/>
      <c r="K1" s="162"/>
      <c r="L1" s="162"/>
      <c r="M1" s="162"/>
      <c r="N1" s="162"/>
      <c r="O1" s="162"/>
      <c r="P1" s="162"/>
      <c r="Q1" s="162"/>
      <c r="R1" s="162"/>
      <c r="S1" s="162"/>
      <c r="T1" s="162"/>
    </row>
    <row r="2" spans="1:20" ht="22.95" customHeight="1" x14ac:dyDescent="0.4">
      <c r="A2" s="162" t="s">
        <v>620</v>
      </c>
      <c r="B2" s="162"/>
      <c r="C2" s="162"/>
      <c r="D2" s="162"/>
      <c r="E2" s="162"/>
      <c r="F2" s="162"/>
      <c r="G2" s="162"/>
      <c r="H2" s="162"/>
      <c r="I2" s="162"/>
      <c r="J2" s="162"/>
      <c r="K2" s="162"/>
      <c r="L2" s="162"/>
      <c r="M2" s="162"/>
      <c r="N2" s="162"/>
      <c r="O2" s="162"/>
      <c r="P2" s="162"/>
      <c r="Q2" s="162"/>
      <c r="R2" s="162"/>
      <c r="S2" s="162"/>
      <c r="T2" s="162"/>
    </row>
    <row r="3" spans="1:20" ht="22.95" customHeight="1" x14ac:dyDescent="0.4">
      <c r="A3" s="162" t="s">
        <v>596</v>
      </c>
      <c r="B3" s="162"/>
      <c r="C3" s="162"/>
      <c r="D3" s="162"/>
      <c r="E3" s="162"/>
      <c r="F3" s="162"/>
      <c r="G3" s="162"/>
      <c r="H3" s="162"/>
      <c r="I3" s="162"/>
      <c r="J3" s="162"/>
      <c r="K3" s="162"/>
      <c r="L3" s="162"/>
      <c r="M3" s="162"/>
      <c r="N3" s="162"/>
      <c r="O3" s="162"/>
      <c r="P3" s="162"/>
      <c r="Q3" s="162"/>
      <c r="R3" s="162"/>
      <c r="S3" s="162"/>
      <c r="T3" s="162"/>
    </row>
    <row r="4" spans="1:20" ht="22.95" customHeight="1" x14ac:dyDescent="0.4">
      <c r="A4" s="162" t="s">
        <v>708</v>
      </c>
      <c r="B4" s="162"/>
      <c r="C4" s="162"/>
      <c r="D4" s="162"/>
      <c r="E4" s="162"/>
      <c r="F4" s="162"/>
      <c r="G4" s="162"/>
      <c r="H4" s="162"/>
      <c r="I4" s="162"/>
      <c r="J4" s="162"/>
      <c r="K4" s="162"/>
      <c r="L4" s="162"/>
      <c r="M4" s="162"/>
      <c r="N4" s="162"/>
      <c r="O4" s="162"/>
      <c r="P4" s="162"/>
      <c r="Q4" s="162"/>
      <c r="R4" s="162"/>
      <c r="S4" s="162"/>
      <c r="T4" s="162"/>
    </row>
    <row r="6" spans="1:20" x14ac:dyDescent="0.3">
      <c r="B6" s="64"/>
      <c r="C6" s="202" t="s">
        <v>181</v>
      </c>
      <c r="D6" s="202"/>
      <c r="E6" s="202"/>
      <c r="F6" s="202"/>
      <c r="G6" s="202"/>
      <c r="H6" s="202"/>
      <c r="I6" s="202"/>
      <c r="J6" s="202"/>
      <c r="K6" s="202"/>
      <c r="L6" s="202"/>
      <c r="M6" s="202"/>
      <c r="N6" s="202"/>
      <c r="O6" s="202"/>
      <c r="P6" s="202"/>
      <c r="Q6" s="202"/>
      <c r="R6" s="202"/>
      <c r="S6" s="202"/>
      <c r="T6" s="202"/>
    </row>
    <row r="7" spans="1:20" x14ac:dyDescent="0.3">
      <c r="A7" s="80"/>
      <c r="B7" s="81"/>
      <c r="C7" s="202" t="s">
        <v>186</v>
      </c>
      <c r="D7" s="202"/>
      <c r="E7" s="202"/>
      <c r="F7" s="202" t="s">
        <v>187</v>
      </c>
      <c r="G7" s="202"/>
      <c r="H7" s="202"/>
      <c r="I7" s="202" t="s">
        <v>188</v>
      </c>
      <c r="J7" s="202"/>
      <c r="K7" s="202"/>
      <c r="L7" s="223" t="s">
        <v>189</v>
      </c>
      <c r="M7" s="224"/>
      <c r="N7" s="225"/>
      <c r="O7" s="223" t="s">
        <v>682</v>
      </c>
      <c r="P7" s="224"/>
      <c r="Q7" s="225"/>
      <c r="R7" s="202" t="s">
        <v>709</v>
      </c>
      <c r="S7" s="202"/>
      <c r="T7" s="202"/>
    </row>
    <row r="8" spans="1:20" s="54" customFormat="1" ht="24.6" x14ac:dyDescent="0.3">
      <c r="A8" s="52" t="s">
        <v>597</v>
      </c>
      <c r="B8" s="52" t="s">
        <v>286</v>
      </c>
      <c r="C8" s="69" t="s">
        <v>702</v>
      </c>
      <c r="D8" s="69" t="s">
        <v>621</v>
      </c>
      <c r="E8" s="69" t="s">
        <v>184</v>
      </c>
      <c r="F8" s="69" t="s">
        <v>702</v>
      </c>
      <c r="G8" s="69" t="s">
        <v>621</v>
      </c>
      <c r="H8" s="69" t="s">
        <v>184</v>
      </c>
      <c r="I8" s="69" t="s">
        <v>702</v>
      </c>
      <c r="J8" s="69" t="s">
        <v>621</v>
      </c>
      <c r="K8" s="69" t="s">
        <v>184</v>
      </c>
      <c r="L8" s="69" t="s">
        <v>702</v>
      </c>
      <c r="M8" s="69" t="s">
        <v>621</v>
      </c>
      <c r="N8" s="69" t="s">
        <v>184</v>
      </c>
      <c r="O8" s="69" t="s">
        <v>702</v>
      </c>
      <c r="P8" s="69" t="s">
        <v>621</v>
      </c>
      <c r="Q8" s="69" t="s">
        <v>184</v>
      </c>
      <c r="R8" s="69" t="s">
        <v>702</v>
      </c>
      <c r="S8" s="69" t="s">
        <v>621</v>
      </c>
      <c r="T8" s="69" t="s">
        <v>184</v>
      </c>
    </row>
    <row r="9" spans="1:20" x14ac:dyDescent="0.3">
      <c r="A9" s="190" t="s">
        <v>598</v>
      </c>
      <c r="B9" s="55" t="s">
        <v>275</v>
      </c>
      <c r="C9" s="43">
        <v>3617</v>
      </c>
      <c r="D9" s="44">
        <v>45204381.270000033</v>
      </c>
      <c r="E9" s="44">
        <v>12497.755396737637</v>
      </c>
      <c r="F9" s="43">
        <v>4106</v>
      </c>
      <c r="G9" s="44">
        <v>52963188.399999991</v>
      </c>
      <c r="H9" s="44">
        <v>12898.974281539209</v>
      </c>
      <c r="I9" s="43">
        <v>4087</v>
      </c>
      <c r="J9" s="44">
        <v>58163077.879999988</v>
      </c>
      <c r="K9" s="44">
        <v>14231.239999999996</v>
      </c>
      <c r="L9" s="44">
        <v>4153</v>
      </c>
      <c r="M9" s="44">
        <v>54836232.910000049</v>
      </c>
      <c r="N9" s="44">
        <v>13204.005034914531</v>
      </c>
      <c r="O9" s="43">
        <v>3560</v>
      </c>
      <c r="P9" s="44">
        <v>42831981.020000011</v>
      </c>
      <c r="Q9" s="44">
        <v>12031.455342696632</v>
      </c>
      <c r="R9" s="43">
        <v>3145</v>
      </c>
      <c r="S9" s="44">
        <v>42233444.110000029</v>
      </c>
      <c r="T9" s="44">
        <v>13428.758063593014</v>
      </c>
    </row>
    <row r="10" spans="1:20" x14ac:dyDescent="0.3">
      <c r="A10" s="211"/>
      <c r="B10" s="55" t="s">
        <v>277</v>
      </c>
      <c r="C10" s="43">
        <v>990</v>
      </c>
      <c r="D10" s="44">
        <v>3705519.1900000013</v>
      </c>
      <c r="E10" s="44">
        <v>3742.9486767676781</v>
      </c>
      <c r="F10" s="43">
        <v>414</v>
      </c>
      <c r="G10" s="44">
        <v>2130311.5099999998</v>
      </c>
      <c r="H10" s="44">
        <v>5145.6799758454099</v>
      </c>
      <c r="I10" s="43">
        <v>495</v>
      </c>
      <c r="J10" s="44">
        <v>3534603.689999999</v>
      </c>
      <c r="K10" s="44">
        <v>7140.6135151515127</v>
      </c>
      <c r="L10" s="44">
        <v>446</v>
      </c>
      <c r="M10" s="44">
        <v>4171197.2</v>
      </c>
      <c r="N10" s="44">
        <v>9352.4600896860993</v>
      </c>
      <c r="O10" s="43">
        <v>338</v>
      </c>
      <c r="P10" s="44">
        <v>3760578.540000001</v>
      </c>
      <c r="Q10" s="44">
        <v>11125.972011834323</v>
      </c>
      <c r="R10" s="43">
        <v>361</v>
      </c>
      <c r="S10" s="44">
        <v>4197368.8</v>
      </c>
      <c r="T10" s="44">
        <v>11627.060387811634</v>
      </c>
    </row>
    <row r="11" spans="1:20" x14ac:dyDescent="0.3">
      <c r="A11" s="211"/>
      <c r="B11" s="55" t="s">
        <v>306</v>
      </c>
      <c r="C11" s="43">
        <v>253</v>
      </c>
      <c r="D11" s="44">
        <v>704386.41</v>
      </c>
      <c r="E11" s="44">
        <v>2784.1360079051383</v>
      </c>
      <c r="F11" s="43">
        <v>217</v>
      </c>
      <c r="G11" s="44">
        <v>1241255.7600000002</v>
      </c>
      <c r="H11" s="44">
        <v>5720.0726267281116</v>
      </c>
      <c r="I11" s="43">
        <v>235</v>
      </c>
      <c r="J11" s="44">
        <v>1632684.78</v>
      </c>
      <c r="K11" s="44">
        <v>6947.5948085106384</v>
      </c>
      <c r="L11" s="44">
        <v>248</v>
      </c>
      <c r="M11" s="44">
        <v>1760973.09</v>
      </c>
      <c r="N11" s="44">
        <v>7100.6979435483872</v>
      </c>
      <c r="O11" s="43">
        <v>281</v>
      </c>
      <c r="P11" s="44">
        <v>2299894.08</v>
      </c>
      <c r="Q11" s="44">
        <v>8184.676441281139</v>
      </c>
      <c r="R11" s="43">
        <v>286</v>
      </c>
      <c r="S11" s="44">
        <v>2281135.8400000003</v>
      </c>
      <c r="T11" s="44">
        <v>7975.9994405594416</v>
      </c>
    </row>
    <row r="12" spans="1:20" x14ac:dyDescent="0.3">
      <c r="A12" s="211"/>
      <c r="B12" s="48" t="s">
        <v>605</v>
      </c>
      <c r="C12" s="45">
        <v>4704</v>
      </c>
      <c r="D12" s="46">
        <v>49614286.870000027</v>
      </c>
      <c r="E12" s="46">
        <v>10547.254861819734</v>
      </c>
      <c r="F12" s="45">
        <v>4606</v>
      </c>
      <c r="G12" s="46">
        <v>56334755.669999927</v>
      </c>
      <c r="H12" s="46">
        <v>12230.732885366897</v>
      </c>
      <c r="I12" s="45">
        <v>4665</v>
      </c>
      <c r="J12" s="46">
        <v>63330366.350000024</v>
      </c>
      <c r="K12" s="46">
        <v>13575.64123258307</v>
      </c>
      <c r="L12" s="46">
        <v>4697</v>
      </c>
      <c r="M12" s="46">
        <v>60768403.20000004</v>
      </c>
      <c r="N12" s="46">
        <v>12937.705599318722</v>
      </c>
      <c r="O12" s="45">
        <v>4057</v>
      </c>
      <c r="P12" s="46">
        <v>48892453.640000008</v>
      </c>
      <c r="Q12" s="46">
        <v>12051.381227508013</v>
      </c>
      <c r="R12" s="45">
        <v>3689</v>
      </c>
      <c r="S12" s="46">
        <v>48711948.75</v>
      </c>
      <c r="T12" s="46">
        <v>13204.648617511521</v>
      </c>
    </row>
    <row r="13" spans="1:20" x14ac:dyDescent="0.3">
      <c r="A13" s="190" t="s">
        <v>599</v>
      </c>
      <c r="B13" s="55" t="s">
        <v>275</v>
      </c>
      <c r="C13" s="43">
        <v>5245</v>
      </c>
      <c r="D13" s="44">
        <v>100993310.13999997</v>
      </c>
      <c r="E13" s="44">
        <v>19255.159225929452</v>
      </c>
      <c r="F13" s="43">
        <v>7161</v>
      </c>
      <c r="G13" s="44">
        <v>148001934.93000025</v>
      </c>
      <c r="H13" s="44">
        <v>20667.774742354453</v>
      </c>
      <c r="I13" s="43">
        <v>9257</v>
      </c>
      <c r="J13" s="44">
        <v>202744593.40999991</v>
      </c>
      <c r="K13" s="44">
        <v>21901.760117748719</v>
      </c>
      <c r="L13" s="44">
        <v>11194</v>
      </c>
      <c r="M13" s="44">
        <v>248982063.8600001</v>
      </c>
      <c r="N13" s="44">
        <v>22242.457018045392</v>
      </c>
      <c r="O13" s="43">
        <v>12331</v>
      </c>
      <c r="P13" s="44">
        <v>277847110.44000018</v>
      </c>
      <c r="Q13" s="44">
        <v>22532.406977536306</v>
      </c>
      <c r="R13" s="43">
        <v>13866</v>
      </c>
      <c r="S13" s="44">
        <v>313997329.45000011</v>
      </c>
      <c r="T13" s="44">
        <v>22645.126889513926</v>
      </c>
    </row>
    <row r="14" spans="1:20" x14ac:dyDescent="0.3">
      <c r="A14" s="211"/>
      <c r="B14" s="55" t="s">
        <v>307</v>
      </c>
      <c r="C14" s="43">
        <v>7680</v>
      </c>
      <c r="D14" s="44">
        <v>33070600</v>
      </c>
      <c r="E14" s="44">
        <v>4306.067708333333</v>
      </c>
      <c r="F14" s="43">
        <v>10388</v>
      </c>
      <c r="G14" s="44">
        <v>51100250</v>
      </c>
      <c r="H14" s="44">
        <v>4919.1615325375433</v>
      </c>
      <c r="I14" s="43">
        <v>14142</v>
      </c>
      <c r="J14" s="44">
        <v>70096100</v>
      </c>
      <c r="K14" s="44">
        <v>4956.5902984019231</v>
      </c>
      <c r="L14" s="44">
        <v>18162</v>
      </c>
      <c r="M14" s="44">
        <v>91306306</v>
      </c>
      <c r="N14" s="44">
        <v>5027.3266160114526</v>
      </c>
      <c r="O14" s="43">
        <v>21232</v>
      </c>
      <c r="P14" s="44">
        <v>112447971</v>
      </c>
      <c r="Q14" s="44">
        <v>5296.1553786737004</v>
      </c>
      <c r="R14" s="43">
        <v>25381</v>
      </c>
      <c r="S14" s="44">
        <v>130588225</v>
      </c>
      <c r="T14" s="44">
        <v>5145.1174106615181</v>
      </c>
    </row>
    <row r="15" spans="1:20" x14ac:dyDescent="0.3">
      <c r="A15" s="211"/>
      <c r="B15" s="55" t="s">
        <v>308</v>
      </c>
      <c r="C15" s="43">
        <v>5191</v>
      </c>
      <c r="D15" s="44">
        <v>15357380</v>
      </c>
      <c r="E15" s="44">
        <v>2958.4627239452898</v>
      </c>
      <c r="F15" s="43">
        <v>7310</v>
      </c>
      <c r="G15" s="44">
        <v>24102450</v>
      </c>
      <c r="H15" s="44">
        <v>3297.1887824897399</v>
      </c>
      <c r="I15" s="43">
        <v>9750</v>
      </c>
      <c r="J15" s="44">
        <v>36808100</v>
      </c>
      <c r="K15" s="44">
        <v>3775.1897435897436</v>
      </c>
      <c r="L15" s="44">
        <v>12027</v>
      </c>
      <c r="M15" s="44">
        <v>48582430</v>
      </c>
      <c r="N15" s="44">
        <v>4039.4470774091628</v>
      </c>
      <c r="O15" s="43">
        <v>13301</v>
      </c>
      <c r="P15" s="44">
        <v>61265310</v>
      </c>
      <c r="Q15" s="44">
        <v>4606.0679648146752</v>
      </c>
      <c r="R15" s="43">
        <v>16164</v>
      </c>
      <c r="S15" s="44">
        <v>90134310</v>
      </c>
      <c r="T15" s="44">
        <v>5576.2379361544172</v>
      </c>
    </row>
    <row r="16" spans="1:20" x14ac:dyDescent="0.3">
      <c r="A16" s="211"/>
      <c r="B16" s="55" t="s">
        <v>309</v>
      </c>
      <c r="C16" s="43">
        <v>99</v>
      </c>
      <c r="D16" s="44">
        <v>678453.0499999997</v>
      </c>
      <c r="E16" s="44">
        <v>6853.0611111111084</v>
      </c>
      <c r="F16" s="43">
        <v>113</v>
      </c>
      <c r="G16" s="44">
        <v>785114.07</v>
      </c>
      <c r="H16" s="44">
        <v>6947.9121238938051</v>
      </c>
      <c r="I16" s="43">
        <v>129</v>
      </c>
      <c r="J16" s="44">
        <v>867364.13000000012</v>
      </c>
      <c r="K16" s="44">
        <v>6723.7529457364353</v>
      </c>
      <c r="L16" s="44">
        <v>127</v>
      </c>
      <c r="M16" s="44">
        <v>912976.12</v>
      </c>
      <c r="N16" s="44">
        <v>7188.788346456693</v>
      </c>
      <c r="O16" s="43">
        <v>119</v>
      </c>
      <c r="P16" s="44">
        <v>873765.68</v>
      </c>
      <c r="Q16" s="44">
        <v>7342.5687394957986</v>
      </c>
      <c r="R16" s="43">
        <v>114</v>
      </c>
      <c r="S16" s="44">
        <v>848808.1</v>
      </c>
      <c r="T16" s="44">
        <v>7445.6850877192983</v>
      </c>
    </row>
    <row r="17" spans="1:20" x14ac:dyDescent="0.3">
      <c r="A17" s="211"/>
      <c r="B17" s="55" t="s">
        <v>277</v>
      </c>
      <c r="C17" s="43">
        <v>1031</v>
      </c>
      <c r="D17" s="44">
        <v>5943897.7500000009</v>
      </c>
      <c r="E17" s="44">
        <v>5765.1772550921442</v>
      </c>
      <c r="F17" s="43">
        <v>1776</v>
      </c>
      <c r="G17" s="44">
        <v>11576296.819999997</v>
      </c>
      <c r="H17" s="44">
        <v>6518.1851463963949</v>
      </c>
      <c r="I17" s="43">
        <v>2689</v>
      </c>
      <c r="J17" s="44">
        <v>20020307.899999999</v>
      </c>
      <c r="K17" s="44">
        <v>7445.2613982893263</v>
      </c>
      <c r="L17" s="44">
        <v>3799</v>
      </c>
      <c r="M17" s="44">
        <v>34219521.229999989</v>
      </c>
      <c r="N17" s="44">
        <v>9007.5075625164482</v>
      </c>
      <c r="O17" s="43">
        <v>4772</v>
      </c>
      <c r="P17" s="44">
        <v>49357133.730000012</v>
      </c>
      <c r="Q17" s="44">
        <v>10343.07077326069</v>
      </c>
      <c r="R17" s="43">
        <v>5776</v>
      </c>
      <c r="S17" s="44">
        <v>62160261.099999957</v>
      </c>
      <c r="T17" s="44">
        <v>10761.818057479217</v>
      </c>
    </row>
    <row r="18" spans="1:20" x14ac:dyDescent="0.3">
      <c r="A18" s="211"/>
      <c r="B18" s="55" t="s">
        <v>310</v>
      </c>
      <c r="C18" s="43">
        <v>7530</v>
      </c>
      <c r="D18" s="44">
        <v>7883304.6600000001</v>
      </c>
      <c r="E18" s="44">
        <v>1046.9196095617531</v>
      </c>
      <c r="F18" s="43">
        <v>10186</v>
      </c>
      <c r="G18" s="44">
        <v>10916940.450000001</v>
      </c>
      <c r="H18" s="44">
        <v>1071.7593216179071</v>
      </c>
      <c r="I18" s="43">
        <v>13786</v>
      </c>
      <c r="J18" s="44">
        <v>15319762.810000001</v>
      </c>
      <c r="K18" s="44">
        <v>1111.2551001015524</v>
      </c>
      <c r="L18" s="44">
        <v>17646</v>
      </c>
      <c r="M18" s="44">
        <v>18350995.52</v>
      </c>
      <c r="N18" s="44">
        <v>1039.952143261929</v>
      </c>
      <c r="O18" s="43">
        <v>20608</v>
      </c>
      <c r="P18" s="44">
        <v>21579583.25</v>
      </c>
      <c r="Q18" s="44">
        <v>1047.1459263392858</v>
      </c>
      <c r="R18" s="43">
        <v>24713</v>
      </c>
      <c r="S18" s="44">
        <v>26202478.419999998</v>
      </c>
      <c r="T18" s="44">
        <v>1060.2710484360457</v>
      </c>
    </row>
    <row r="19" spans="1:20" x14ac:dyDescent="0.3">
      <c r="A19" s="211"/>
      <c r="B19" s="55" t="s">
        <v>306</v>
      </c>
      <c r="C19" s="43">
        <v>363</v>
      </c>
      <c r="D19" s="44">
        <v>2559313.6400000006</v>
      </c>
      <c r="E19" s="44">
        <v>7050.4507988980731</v>
      </c>
      <c r="F19" s="43">
        <v>327</v>
      </c>
      <c r="G19" s="44">
        <v>2424883.7000000002</v>
      </c>
      <c r="H19" s="44">
        <v>7415.5464831804284</v>
      </c>
      <c r="I19" s="43">
        <v>315</v>
      </c>
      <c r="J19" s="44">
        <v>2396047.06</v>
      </c>
      <c r="K19" s="44">
        <v>7606.498603174603</v>
      </c>
      <c r="L19" s="44">
        <v>276</v>
      </c>
      <c r="M19" s="44">
        <v>1952224.1200000003</v>
      </c>
      <c r="N19" s="44">
        <v>7073.2757971014507</v>
      </c>
      <c r="O19" s="43">
        <v>212</v>
      </c>
      <c r="P19" s="44">
        <v>1512752.5299999998</v>
      </c>
      <c r="Q19" s="44">
        <v>7135.625141509433</v>
      </c>
      <c r="R19" s="43">
        <v>213</v>
      </c>
      <c r="S19" s="44">
        <v>1643925.9500000002</v>
      </c>
      <c r="T19" s="44">
        <v>7717.9622065727708</v>
      </c>
    </row>
    <row r="20" spans="1:20" x14ac:dyDescent="0.3">
      <c r="A20" s="211"/>
      <c r="B20" s="48" t="s">
        <v>605</v>
      </c>
      <c r="C20" s="45">
        <v>7929</v>
      </c>
      <c r="D20" s="46">
        <v>166486259.23999983</v>
      </c>
      <c r="E20" s="46">
        <v>20997.131951065687</v>
      </c>
      <c r="F20" s="45">
        <v>10595</v>
      </c>
      <c r="G20" s="46">
        <v>248907869.97000033</v>
      </c>
      <c r="H20" s="46">
        <v>23492.956108541795</v>
      </c>
      <c r="I20" s="45">
        <v>14291</v>
      </c>
      <c r="J20" s="46">
        <v>348252275.30999994</v>
      </c>
      <c r="K20" s="46">
        <v>24368.642873836678</v>
      </c>
      <c r="L20" s="46">
        <v>18295</v>
      </c>
      <c r="M20" s="46">
        <v>444306516.85000098</v>
      </c>
      <c r="N20" s="46">
        <v>24285.680068324731</v>
      </c>
      <c r="O20" s="45">
        <v>21358</v>
      </c>
      <c r="P20" s="46">
        <v>524883626.63000047</v>
      </c>
      <c r="Q20" s="46">
        <v>24575.504571120913</v>
      </c>
      <c r="R20" s="45">
        <v>25526</v>
      </c>
      <c r="S20" s="46">
        <v>625575338.02000058</v>
      </c>
      <c r="T20" s="46">
        <v>24507.37828175196</v>
      </c>
    </row>
    <row r="21" spans="1:20" s="33" customFormat="1" x14ac:dyDescent="0.3">
      <c r="A21" s="209" t="s">
        <v>210</v>
      </c>
      <c r="B21" s="182"/>
      <c r="C21" s="45">
        <v>11732</v>
      </c>
      <c r="D21" s="46">
        <v>216100546.11000019</v>
      </c>
      <c r="E21" s="46">
        <v>18419.753333617475</v>
      </c>
      <c r="F21" s="45">
        <v>14408</v>
      </c>
      <c r="G21" s="46">
        <v>305242625.64000082</v>
      </c>
      <c r="H21" s="46">
        <v>21185.634761243811</v>
      </c>
      <c r="I21" s="45">
        <v>18054</v>
      </c>
      <c r="J21" s="46">
        <v>411582641.66000009</v>
      </c>
      <c r="K21" s="46">
        <v>22797.310383294567</v>
      </c>
      <c r="L21" s="46">
        <v>22078</v>
      </c>
      <c r="M21" s="46">
        <v>505074920.05000067</v>
      </c>
      <c r="N21" s="46">
        <v>22876.842107527886</v>
      </c>
      <c r="O21" s="45">
        <v>24657</v>
      </c>
      <c r="P21" s="46">
        <v>573776080.27000046</v>
      </c>
      <c r="Q21" s="46">
        <v>23270.311889929857</v>
      </c>
      <c r="R21" s="45">
        <v>28426</v>
      </c>
      <c r="S21" s="46">
        <v>674287286.77000165</v>
      </c>
      <c r="T21" s="46">
        <v>23720.793877787997</v>
      </c>
    </row>
    <row r="23" spans="1:20" x14ac:dyDescent="0.3">
      <c r="A23" t="s">
        <v>622</v>
      </c>
    </row>
  </sheetData>
  <sheetProtection algorithmName="SHA-512" hashValue="/5BnOhYNk9iaQ2d8DouczkdkRfrlnVg/847kSNIahSwXSMd2HrhsG5/azdZ9pQkOZoPWlWCZq0+sOWXZlh+IvQ==" saltValue="+ioC402yeq8DEqBACKl+2w==" spinCount="100000" sheet="1" objects="1" scenarios="1"/>
  <mergeCells count="14">
    <mergeCell ref="A9:A12"/>
    <mergeCell ref="A13:A20"/>
    <mergeCell ref="A21:B21"/>
    <mergeCell ref="A1:T1"/>
    <mergeCell ref="A2:T2"/>
    <mergeCell ref="A3:T3"/>
    <mergeCell ref="A4:T4"/>
    <mergeCell ref="C6:T6"/>
    <mergeCell ref="C7:E7"/>
    <mergeCell ref="F7:H7"/>
    <mergeCell ref="I7:K7"/>
    <mergeCell ref="O7:Q7"/>
    <mergeCell ref="R7:T7"/>
    <mergeCell ref="L7:N7"/>
  </mergeCells>
  <printOptions horizontalCentered="1"/>
  <pageMargins left="0.25" right="0.25" top="0.75" bottom="0.75" header="0.3" footer="0.3"/>
  <pageSetup scale="68" fitToHeight="10" orientation="landscape" r:id="rId1"/>
  <headerFooter>
    <oddFooter>Page &amp;P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AF0C2-FF2A-4DC7-BC00-518C350357FF}">
  <sheetPr>
    <pageSetUpPr fitToPage="1"/>
  </sheetPr>
  <dimension ref="A1:Q21"/>
  <sheetViews>
    <sheetView workbookViewId="0">
      <selection activeCell="A2" sqref="A2"/>
    </sheetView>
  </sheetViews>
  <sheetFormatPr defaultRowHeight="14.4" x14ac:dyDescent="0.3"/>
  <cols>
    <col min="1" max="1" width="26.5546875" bestFit="1" customWidth="1"/>
    <col min="2" max="2" width="35.88671875" bestFit="1" customWidth="1"/>
    <col min="3" max="3" width="7.44140625" bestFit="1" customWidth="1"/>
    <col min="4" max="4" width="13.88671875" bestFit="1" customWidth="1"/>
    <col min="5" max="5" width="9.88671875" bestFit="1" customWidth="1"/>
    <col min="6" max="6" width="12.88671875" bestFit="1" customWidth="1"/>
    <col min="7" max="8" width="13.33203125" bestFit="1" customWidth="1"/>
    <col min="9" max="9" width="12.33203125" bestFit="1" customWidth="1"/>
  </cols>
  <sheetData>
    <row r="1" spans="1:17" ht="22.8" x14ac:dyDescent="0.4">
      <c r="A1" s="162" t="s">
        <v>1147</v>
      </c>
      <c r="B1" s="162"/>
      <c r="C1" s="162"/>
      <c r="D1" s="162"/>
      <c r="E1" s="162"/>
      <c r="F1" s="162"/>
      <c r="G1" s="162"/>
      <c r="H1" s="162"/>
      <c r="I1" s="162"/>
      <c r="J1" s="39"/>
      <c r="K1" s="39"/>
      <c r="L1" s="39"/>
      <c r="M1" s="39"/>
      <c r="N1" s="39"/>
      <c r="O1" s="39"/>
      <c r="P1" s="39"/>
      <c r="Q1" s="39"/>
    </row>
    <row r="2" spans="1:17" ht="22.95" customHeight="1" x14ac:dyDescent="0.4">
      <c r="A2" s="162" t="s">
        <v>620</v>
      </c>
      <c r="B2" s="162"/>
      <c r="C2" s="162"/>
      <c r="D2" s="162"/>
      <c r="E2" s="162"/>
      <c r="F2" s="162"/>
      <c r="G2" s="162"/>
      <c r="H2" s="162"/>
      <c r="I2" s="162"/>
      <c r="J2" s="39"/>
      <c r="K2" s="39"/>
      <c r="L2" s="39"/>
      <c r="M2" s="39"/>
      <c r="N2" s="39"/>
      <c r="O2" s="39"/>
      <c r="P2" s="39"/>
      <c r="Q2" s="39"/>
    </row>
    <row r="3" spans="1:17" ht="22.95" customHeight="1" x14ac:dyDescent="0.4">
      <c r="A3" s="162" t="s">
        <v>624</v>
      </c>
      <c r="B3" s="162"/>
      <c r="C3" s="162"/>
      <c r="D3" s="162"/>
      <c r="E3" s="162"/>
      <c r="F3" s="162"/>
      <c r="G3" s="162"/>
      <c r="H3" s="162"/>
      <c r="I3" s="162"/>
      <c r="J3" s="39"/>
      <c r="K3" s="39"/>
      <c r="L3" s="39"/>
      <c r="M3" s="39"/>
      <c r="N3" s="39"/>
      <c r="O3" s="39"/>
      <c r="P3" s="39"/>
      <c r="Q3" s="39"/>
    </row>
    <row r="4" spans="1:17" ht="22.95" customHeight="1" x14ac:dyDescent="0.4">
      <c r="A4" s="162" t="s">
        <v>713</v>
      </c>
      <c r="B4" s="162"/>
      <c r="C4" s="162"/>
      <c r="D4" s="162"/>
      <c r="E4" s="162"/>
      <c r="F4" s="162"/>
      <c r="G4" s="162"/>
      <c r="H4" s="162"/>
      <c r="I4" s="162"/>
      <c r="J4" s="39"/>
      <c r="K4" s="39"/>
      <c r="L4" s="39"/>
      <c r="M4" s="39"/>
      <c r="N4" s="39"/>
      <c r="O4" s="39"/>
      <c r="P4" s="39"/>
      <c r="Q4" s="39"/>
    </row>
    <row r="6" spans="1:17" x14ac:dyDescent="0.3">
      <c r="A6" s="41" t="s">
        <v>597</v>
      </c>
      <c r="B6" s="41" t="s">
        <v>286</v>
      </c>
      <c r="C6" s="40" t="s">
        <v>341</v>
      </c>
      <c r="D6" s="47" t="s">
        <v>201</v>
      </c>
      <c r="E6" s="47" t="s">
        <v>343</v>
      </c>
      <c r="F6" s="47" t="s">
        <v>621</v>
      </c>
      <c r="G6" s="47" t="s">
        <v>184</v>
      </c>
      <c r="H6" s="47" t="s">
        <v>345</v>
      </c>
      <c r="I6" s="47" t="s">
        <v>346</v>
      </c>
    </row>
    <row r="7" spans="1:17" x14ac:dyDescent="0.3">
      <c r="A7" s="222" t="s">
        <v>598</v>
      </c>
      <c r="B7" s="56" t="s">
        <v>275</v>
      </c>
      <c r="C7" s="70" t="s">
        <v>406</v>
      </c>
      <c r="D7" s="43">
        <v>3145</v>
      </c>
      <c r="E7" s="43">
        <v>4005476</v>
      </c>
      <c r="F7" s="44">
        <v>42233444.109999985</v>
      </c>
      <c r="G7" s="44">
        <v>13428.758063592999</v>
      </c>
      <c r="H7" s="43">
        <v>1273.6012718600955</v>
      </c>
      <c r="I7" s="71">
        <v>10.543926392268981</v>
      </c>
    </row>
    <row r="8" spans="1:17" x14ac:dyDescent="0.3">
      <c r="A8" s="187"/>
      <c r="B8" s="56" t="s">
        <v>277</v>
      </c>
      <c r="C8" s="70" t="s">
        <v>406</v>
      </c>
      <c r="D8" s="43">
        <v>361</v>
      </c>
      <c r="E8" s="43">
        <v>608987</v>
      </c>
      <c r="F8" s="44">
        <v>4197368.8</v>
      </c>
      <c r="G8" s="44">
        <v>11627.060387811634</v>
      </c>
      <c r="H8" s="43">
        <v>1686.9445983379501</v>
      </c>
      <c r="I8" s="71">
        <v>6.8923783266309462</v>
      </c>
    </row>
    <row r="9" spans="1:17" x14ac:dyDescent="0.3">
      <c r="A9" s="187"/>
      <c r="B9" s="56" t="s">
        <v>306</v>
      </c>
      <c r="C9" s="70" t="s">
        <v>406</v>
      </c>
      <c r="D9" s="43">
        <v>286</v>
      </c>
      <c r="E9" s="43">
        <v>115033</v>
      </c>
      <c r="F9" s="44">
        <v>2281135.84</v>
      </c>
      <c r="G9" s="44">
        <v>7975.9994405594398</v>
      </c>
      <c r="H9" s="43">
        <v>402.21328671328672</v>
      </c>
      <c r="I9" s="71">
        <v>19.830273399807009</v>
      </c>
    </row>
    <row r="10" spans="1:17" x14ac:dyDescent="0.3">
      <c r="A10" s="187"/>
      <c r="B10" s="192" t="s">
        <v>605</v>
      </c>
      <c r="C10" s="182"/>
      <c r="D10" s="45">
        <v>3689</v>
      </c>
      <c r="E10" s="45">
        <v>4729496</v>
      </c>
      <c r="F10" s="46">
        <v>48711948.749999985</v>
      </c>
      <c r="G10" s="46">
        <v>13204.648617511517</v>
      </c>
      <c r="H10" s="45">
        <v>1282.0536730821361</v>
      </c>
      <c r="I10" s="82">
        <v>10.299606712850585</v>
      </c>
    </row>
    <row r="11" spans="1:17" x14ac:dyDescent="0.3">
      <c r="A11" s="222" t="s">
        <v>599</v>
      </c>
      <c r="B11" s="56" t="s">
        <v>275</v>
      </c>
      <c r="C11" s="70" t="s">
        <v>406</v>
      </c>
      <c r="D11" s="43">
        <v>13866</v>
      </c>
      <c r="E11" s="43">
        <v>44290871.370000005</v>
      </c>
      <c r="F11" s="44">
        <v>313997329.45000017</v>
      </c>
      <c r="G11" s="44">
        <v>22645.126889513929</v>
      </c>
      <c r="H11" s="43">
        <v>3194.2067914322806</v>
      </c>
      <c r="I11" s="71">
        <v>7.0894367109400163</v>
      </c>
    </row>
    <row r="12" spans="1:17" x14ac:dyDescent="0.3">
      <c r="A12" s="187"/>
      <c r="B12" s="56" t="s">
        <v>307</v>
      </c>
      <c r="C12" s="70" t="s">
        <v>370</v>
      </c>
      <c r="D12" s="43">
        <v>25381</v>
      </c>
      <c r="E12" s="43">
        <v>251054</v>
      </c>
      <c r="F12" s="44">
        <v>130588225</v>
      </c>
      <c r="G12" s="44">
        <v>5145.1174106615181</v>
      </c>
      <c r="H12" s="43">
        <v>9.8914148378708475</v>
      </c>
      <c r="I12" s="71">
        <v>520.15990583699124</v>
      </c>
    </row>
    <row r="13" spans="1:17" x14ac:dyDescent="0.3">
      <c r="A13" s="187"/>
      <c r="B13" s="56" t="s">
        <v>308</v>
      </c>
      <c r="C13" s="70" t="s">
        <v>539</v>
      </c>
      <c r="D13" s="43">
        <v>16164</v>
      </c>
      <c r="E13" s="43">
        <v>9013431</v>
      </c>
      <c r="F13" s="44">
        <v>90134310</v>
      </c>
      <c r="G13" s="44">
        <v>5576.2379361544172</v>
      </c>
      <c r="H13" s="43">
        <v>557.62379361544174</v>
      </c>
      <c r="I13" s="71">
        <v>10</v>
      </c>
    </row>
    <row r="14" spans="1:17" x14ac:dyDescent="0.3">
      <c r="A14" s="187"/>
      <c r="B14" s="56" t="s">
        <v>309</v>
      </c>
      <c r="C14" s="70" t="s">
        <v>370</v>
      </c>
      <c r="D14" s="43">
        <v>114</v>
      </c>
      <c r="E14" s="43">
        <v>1163</v>
      </c>
      <c r="F14" s="44">
        <v>848808.09999999986</v>
      </c>
      <c r="G14" s="44">
        <v>7445.6850877192974</v>
      </c>
      <c r="H14" s="43">
        <v>10.201754385964913</v>
      </c>
      <c r="I14" s="71">
        <v>729.84359415305232</v>
      </c>
    </row>
    <row r="15" spans="1:17" x14ac:dyDescent="0.3">
      <c r="A15" s="187"/>
      <c r="B15" s="56" t="s">
        <v>277</v>
      </c>
      <c r="C15" s="70" t="s">
        <v>406</v>
      </c>
      <c r="D15" s="43">
        <v>5776</v>
      </c>
      <c r="E15" s="43">
        <v>11127544</v>
      </c>
      <c r="F15" s="44">
        <v>62160261.099999957</v>
      </c>
      <c r="G15" s="44">
        <v>10761.818057479217</v>
      </c>
      <c r="H15" s="43">
        <v>1926.5138504155125</v>
      </c>
      <c r="I15" s="71">
        <v>5.5861617891602995</v>
      </c>
    </row>
    <row r="16" spans="1:17" x14ac:dyDescent="0.3">
      <c r="A16" s="187"/>
      <c r="B16" s="56" t="s">
        <v>310</v>
      </c>
      <c r="C16" s="70" t="s">
        <v>406</v>
      </c>
      <c r="D16" s="43">
        <v>24713</v>
      </c>
      <c r="E16" s="43">
        <v>2621428.6</v>
      </c>
      <c r="F16" s="44">
        <v>26202478.420000002</v>
      </c>
      <c r="G16" s="44">
        <v>1060.2710484360459</v>
      </c>
      <c r="H16" s="43">
        <v>106.0748836644681</v>
      </c>
      <c r="I16" s="71">
        <v>9.9954957460981397</v>
      </c>
    </row>
    <row r="17" spans="1:9" x14ac:dyDescent="0.3">
      <c r="A17" s="187"/>
      <c r="B17" s="56" t="s">
        <v>306</v>
      </c>
      <c r="C17" s="70" t="s">
        <v>406</v>
      </c>
      <c r="D17" s="43">
        <v>213</v>
      </c>
      <c r="E17" s="43">
        <v>211608.25</v>
      </c>
      <c r="F17" s="44">
        <v>1643925.95</v>
      </c>
      <c r="G17" s="44">
        <v>7717.9622065727699</v>
      </c>
      <c r="H17" s="43">
        <v>993.46596244131456</v>
      </c>
      <c r="I17" s="71">
        <v>7.7687233366373949</v>
      </c>
    </row>
    <row r="18" spans="1:9" x14ac:dyDescent="0.3">
      <c r="A18" s="187"/>
      <c r="B18" s="192" t="s">
        <v>605</v>
      </c>
      <c r="C18" s="182"/>
      <c r="D18" s="45">
        <v>25526</v>
      </c>
      <c r="E18" s="45">
        <v>67517100.219999999</v>
      </c>
      <c r="F18" s="46">
        <v>625575338.02000058</v>
      </c>
      <c r="G18" s="46">
        <v>24507.37828175196</v>
      </c>
      <c r="H18" s="45">
        <v>2645.0325244848391</v>
      </c>
      <c r="I18" s="82">
        <v>9.2654355116200904</v>
      </c>
    </row>
    <row r="19" spans="1:9" x14ac:dyDescent="0.3">
      <c r="A19" s="209" t="s">
        <v>210</v>
      </c>
      <c r="B19" s="226"/>
      <c r="C19" s="226"/>
      <c r="D19" s="45">
        <v>28426</v>
      </c>
      <c r="E19" s="45">
        <v>72246596.219999999</v>
      </c>
      <c r="F19" s="46">
        <v>674287286.7700007</v>
      </c>
      <c r="G19" s="46">
        <v>23720.793877787964</v>
      </c>
      <c r="H19" s="45">
        <v>2541.5674460001405</v>
      </c>
      <c r="I19" s="82">
        <v>9.3331357053377406</v>
      </c>
    </row>
    <row r="21" spans="1:9" x14ac:dyDescent="0.3">
      <c r="A21" t="s">
        <v>622</v>
      </c>
    </row>
  </sheetData>
  <sheetProtection algorithmName="SHA-512" hashValue="s8IzT/8lKACZ6vruDAbKoBvWZEp7fDtvKcNRxoFCB4u4x3O+R4sZ7ZwpQ38tvdp1tDIBlHSSGLG2huZldZ56yw==" saltValue="eHGIp4G7olXlAIRUnaKO2Q==" spinCount="100000" sheet="1" objects="1" scenarios="1"/>
  <mergeCells count="9">
    <mergeCell ref="A11:A18"/>
    <mergeCell ref="B18:C18"/>
    <mergeCell ref="A19:C19"/>
    <mergeCell ref="A1:I1"/>
    <mergeCell ref="A2:I2"/>
    <mergeCell ref="A3:I3"/>
    <mergeCell ref="A4:I4"/>
    <mergeCell ref="A7:A10"/>
    <mergeCell ref="B10:C10"/>
  </mergeCells>
  <printOptions horizontalCentered="1"/>
  <pageMargins left="0.25" right="0.25" top="0.75" bottom="0.75" header="0.3" footer="0.3"/>
  <pageSetup scale="91" fitToHeight="10" orientation="landscape" r:id="rId1"/>
  <headerFooter>
    <oddFooter>Page &amp;P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678B-B130-41ED-88B8-2A57B71ACD51}">
  <sheetPr>
    <pageSetUpPr fitToPage="1"/>
  </sheetPr>
  <dimension ref="A1:D20"/>
  <sheetViews>
    <sheetView workbookViewId="0">
      <selection activeCell="A2" sqref="A2"/>
    </sheetView>
  </sheetViews>
  <sheetFormatPr defaultRowHeight="14.4" x14ac:dyDescent="0.3"/>
  <cols>
    <col min="1" max="1" width="25.33203125" bestFit="1" customWidth="1"/>
    <col min="2" max="2" width="28.6640625" style="2" customWidth="1"/>
    <col min="3" max="3" width="28.6640625" customWidth="1"/>
    <col min="4" max="4" width="18.44140625" style="2" bestFit="1" customWidth="1"/>
  </cols>
  <sheetData>
    <row r="1" spans="1:4" ht="22.8" x14ac:dyDescent="0.4">
      <c r="A1" s="162" t="s">
        <v>625</v>
      </c>
      <c r="B1" s="162"/>
      <c r="C1" s="162"/>
      <c r="D1" s="162"/>
    </row>
    <row r="2" spans="1:4" ht="22.8" x14ac:dyDescent="0.4">
      <c r="A2" s="162" t="s">
        <v>179</v>
      </c>
      <c r="B2" s="162"/>
      <c r="C2" s="162"/>
      <c r="D2" s="162"/>
    </row>
    <row r="3" spans="1:4" ht="22.8" x14ac:dyDescent="0.4">
      <c r="A3" s="162" t="s">
        <v>122</v>
      </c>
      <c r="B3" s="162"/>
      <c r="C3" s="162"/>
      <c r="D3" s="162"/>
    </row>
    <row r="4" spans="1:4" ht="22.8" x14ac:dyDescent="0.4">
      <c r="A4" s="162" t="s">
        <v>180</v>
      </c>
      <c r="B4" s="162"/>
      <c r="C4" s="162"/>
      <c r="D4" s="162"/>
    </row>
    <row r="5" spans="1:4" ht="22.8" x14ac:dyDescent="0.4">
      <c r="A5" s="162" t="s">
        <v>708</v>
      </c>
      <c r="B5" s="162"/>
      <c r="C5" s="162"/>
      <c r="D5" s="162"/>
    </row>
    <row r="7" spans="1:4" s="6" customFormat="1" ht="15.6" x14ac:dyDescent="0.3">
      <c r="A7" s="5" t="s">
        <v>181</v>
      </c>
      <c r="B7" s="5" t="s">
        <v>182</v>
      </c>
      <c r="C7" s="5" t="s">
        <v>183</v>
      </c>
      <c r="D7" s="5" t="s">
        <v>184</v>
      </c>
    </row>
    <row r="8" spans="1:4" ht="15" x14ac:dyDescent="0.3">
      <c r="A8" s="7" t="s">
        <v>186</v>
      </c>
      <c r="B8" s="7">
        <v>22365</v>
      </c>
      <c r="C8" s="8">
        <v>1290235701.0701406</v>
      </c>
      <c r="D8" s="8">
        <v>57689.948628220016</v>
      </c>
    </row>
    <row r="9" spans="1:4" ht="15" x14ac:dyDescent="0.3">
      <c r="A9" s="7" t="s">
        <v>187</v>
      </c>
      <c r="B9" s="7">
        <v>22598</v>
      </c>
      <c r="C9" s="8">
        <v>1340621197.3799713</v>
      </c>
      <c r="D9" s="8">
        <v>59324.771987785258</v>
      </c>
    </row>
    <row r="10" spans="1:4" ht="15" x14ac:dyDescent="0.3">
      <c r="A10" s="7" t="s">
        <v>188</v>
      </c>
      <c r="B10" s="7">
        <v>22652</v>
      </c>
      <c r="C10" s="8">
        <v>1405746350.9499469</v>
      </c>
      <c r="D10" s="8">
        <v>62058.376785711938</v>
      </c>
    </row>
    <row r="11" spans="1:4" ht="15" x14ac:dyDescent="0.3">
      <c r="A11" s="7" t="s">
        <v>189</v>
      </c>
      <c r="B11" s="7">
        <v>22949</v>
      </c>
      <c r="C11" s="8">
        <v>1429708399.5899549</v>
      </c>
      <c r="D11" s="8">
        <v>62299.376861299177</v>
      </c>
    </row>
    <row r="12" spans="1:4" ht="15" x14ac:dyDescent="0.3">
      <c r="A12" s="7" t="s">
        <v>682</v>
      </c>
      <c r="B12" s="7">
        <v>23324</v>
      </c>
      <c r="C12" s="8">
        <v>1333871236.4399593</v>
      </c>
      <c r="D12" s="8">
        <v>57188.785647400073</v>
      </c>
    </row>
    <row r="13" spans="1:4" ht="15" x14ac:dyDescent="0.3">
      <c r="A13" s="7" t="s">
        <v>709</v>
      </c>
      <c r="B13" s="7">
        <v>23661</v>
      </c>
      <c r="C13" s="8">
        <v>1361287645.3200054</v>
      </c>
      <c r="D13" s="8">
        <v>57532.971781412678</v>
      </c>
    </row>
    <row r="14" spans="1:4" ht="15.6" x14ac:dyDescent="0.3">
      <c r="A14" s="9"/>
      <c r="B14" s="10"/>
      <c r="C14" s="9"/>
      <c r="D14" s="10"/>
    </row>
    <row r="15" spans="1:4" ht="15.6" x14ac:dyDescent="0.3">
      <c r="A15" s="11" t="s">
        <v>1148</v>
      </c>
      <c r="B15" s="12">
        <f>(B13-B12)/B12</f>
        <v>1.4448636597496142E-2</v>
      </c>
      <c r="C15" s="12">
        <f>(C13-C12)/C12</f>
        <v>2.0554014608800814E-2</v>
      </c>
      <c r="D15" s="12">
        <f>(D13-D12)/D12</f>
        <v>6.0184200471522448E-3</v>
      </c>
    </row>
    <row r="16" spans="1:4" ht="15.6" x14ac:dyDescent="0.3">
      <c r="A16" s="9"/>
      <c r="B16" s="10"/>
      <c r="C16" s="9"/>
      <c r="D16" s="10"/>
    </row>
    <row r="17" spans="1:4" ht="15.6" x14ac:dyDescent="0.3">
      <c r="A17" s="11" t="s">
        <v>706</v>
      </c>
      <c r="B17" s="12">
        <f>((B11/B8)^(1/3)-1)</f>
        <v>8.6293956403837857E-3</v>
      </c>
      <c r="C17" s="12">
        <f t="shared" ref="C17:D17" si="0">((C11/C8)^(1/3)-1)</f>
        <v>3.4807270332659845E-2</v>
      </c>
      <c r="D17" s="12">
        <f t="shared" si="0"/>
        <v>2.5953908150431859E-2</v>
      </c>
    </row>
    <row r="18" spans="1:4" ht="15.6" x14ac:dyDescent="0.3">
      <c r="A18" s="11" t="s">
        <v>707</v>
      </c>
      <c r="B18" s="12">
        <f>((B13/B8)^(1/5)-1)</f>
        <v>1.1329879617288263E-2</v>
      </c>
      <c r="C18" s="12">
        <f>((C13/C8)^(1/5)-1)</f>
        <v>1.0778905126564542E-2</v>
      </c>
      <c r="D18" s="12">
        <f>((D13/D8)^(1/5)-1)</f>
        <v>-5.4480195021266997E-4</v>
      </c>
    </row>
    <row r="19" spans="1:4" ht="15.6" x14ac:dyDescent="0.3">
      <c r="A19" s="11"/>
      <c r="B19" s="12"/>
      <c r="C19" s="12"/>
      <c r="D19" s="12"/>
    </row>
    <row r="20" spans="1:4" x14ac:dyDescent="0.3">
      <c r="A20" t="s">
        <v>234</v>
      </c>
    </row>
  </sheetData>
  <sheetProtection algorithmName="SHA-512" hashValue="5BxQRSJXzKN4DPmV3/M/AyxYR4QaGWlFVMjUAfeiTbNvd7Md/ehx9aw2Z/ub1S6CLkFyinlyctK1a1Ly16vKCA==" saltValue="X9mi1sl50S8WMgqCH3XPMA==" spinCount="100000" sheet="1" objects="1" scenarios="1"/>
  <mergeCells count="5">
    <mergeCell ref="A1:D1"/>
    <mergeCell ref="A2:D2"/>
    <mergeCell ref="A3:D3"/>
    <mergeCell ref="A4:D4"/>
    <mergeCell ref="A5:D5"/>
  </mergeCells>
  <printOptions horizontalCentered="1"/>
  <pageMargins left="0.25" right="0.25" top="0.75" bottom="0.75" header="0.3" footer="0.3"/>
  <pageSetup fitToHeight="10" orientation="portrait" r:id="rId1"/>
  <headerFooter>
    <oddFooter>Page &amp;P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306B4-C168-470E-9071-6BBFEA782B7B}">
  <sheetPr>
    <pageSetUpPr fitToPage="1"/>
  </sheetPr>
  <dimension ref="A1:M19"/>
  <sheetViews>
    <sheetView workbookViewId="0">
      <selection activeCell="A2" sqref="A2"/>
    </sheetView>
  </sheetViews>
  <sheetFormatPr defaultRowHeight="14.4" x14ac:dyDescent="0.3"/>
  <cols>
    <col min="1" max="1" width="15.6640625" bestFit="1" customWidth="1"/>
    <col min="2" max="2" width="24.5546875" bestFit="1" customWidth="1"/>
    <col min="3" max="8" width="16.5546875" bestFit="1" customWidth="1"/>
    <col min="9" max="9" width="2.44140625" customWidth="1"/>
    <col min="10" max="10" width="9.88671875" bestFit="1" customWidth="1"/>
    <col min="11" max="13" width="11.5546875" bestFit="1" customWidth="1"/>
  </cols>
  <sheetData>
    <row r="1" spans="1:13" ht="22.95" customHeight="1" x14ac:dyDescent="0.4">
      <c r="A1" s="162" t="s">
        <v>626</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122</v>
      </c>
      <c r="B3" s="162"/>
      <c r="C3" s="162"/>
      <c r="D3" s="162"/>
      <c r="E3" s="162"/>
      <c r="F3" s="162"/>
      <c r="G3" s="162"/>
      <c r="H3" s="162"/>
      <c r="I3" s="162"/>
      <c r="J3" s="162"/>
      <c r="K3" s="162"/>
      <c r="L3" s="162"/>
      <c r="M3" s="162"/>
    </row>
    <row r="4" spans="1:13" ht="22.95" customHeight="1" x14ac:dyDescent="0.4">
      <c r="A4" s="162" t="s">
        <v>192</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6" spans="1:13" ht="15.6" x14ac:dyDescent="0.3">
      <c r="A6" s="9"/>
      <c r="B6" s="9"/>
      <c r="C6" s="9"/>
      <c r="D6" s="9"/>
      <c r="E6" s="9"/>
      <c r="F6" s="9"/>
      <c r="G6" s="9"/>
      <c r="H6" s="9"/>
      <c r="I6" s="9"/>
      <c r="J6" s="9"/>
      <c r="K6" s="9"/>
      <c r="L6" s="9"/>
    </row>
    <row r="7" spans="1:13" ht="15.6" x14ac:dyDescent="0.3">
      <c r="A7" s="9"/>
      <c r="B7" s="9"/>
      <c r="C7" s="227" t="s">
        <v>193</v>
      </c>
      <c r="D7" s="228"/>
      <c r="E7" s="228"/>
      <c r="F7" s="228"/>
      <c r="G7" s="228"/>
      <c r="H7" s="229"/>
      <c r="I7" s="9"/>
      <c r="J7" s="148" t="s">
        <v>709</v>
      </c>
      <c r="K7" s="149" t="s">
        <v>710</v>
      </c>
      <c r="L7" s="149" t="s">
        <v>711</v>
      </c>
      <c r="M7" s="149" t="s">
        <v>712</v>
      </c>
    </row>
    <row r="8" spans="1:13" ht="15.6" x14ac:dyDescent="0.3">
      <c r="A8" s="146" t="s">
        <v>194</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63" t="s">
        <v>198</v>
      </c>
      <c r="B9" s="18" t="s">
        <v>201</v>
      </c>
      <c r="C9" s="19">
        <v>8972</v>
      </c>
      <c r="D9" s="19">
        <v>9006</v>
      </c>
      <c r="E9" s="19">
        <v>8947</v>
      </c>
      <c r="F9" s="19">
        <v>8944</v>
      </c>
      <c r="G9" s="19">
        <v>9015</v>
      </c>
      <c r="H9" s="19">
        <v>9109</v>
      </c>
      <c r="I9" s="20"/>
      <c r="J9" s="21">
        <f>H9/H$15</f>
        <v>0.38497950213431387</v>
      </c>
      <c r="K9" s="21">
        <f>(H9-G9)/G9</f>
        <v>1.0427066001109262E-2</v>
      </c>
      <c r="L9" s="21">
        <f>((F9/C9)^(1/3)-1)</f>
        <v>-1.041357492307049E-3</v>
      </c>
      <c r="M9" s="21">
        <f>((H9/C9)^(1/5)-1)</f>
        <v>3.035461532531869E-3</v>
      </c>
    </row>
    <row r="10" spans="1:13" ht="15.6" x14ac:dyDescent="0.3">
      <c r="A10" s="164"/>
      <c r="B10" s="18" t="s">
        <v>183</v>
      </c>
      <c r="C10" s="22">
        <v>526744708.15002596</v>
      </c>
      <c r="D10" s="22">
        <v>541924744.18002069</v>
      </c>
      <c r="E10" s="22">
        <v>566919553.63000238</v>
      </c>
      <c r="F10" s="22">
        <v>577312390.83999813</v>
      </c>
      <c r="G10" s="22">
        <v>537367669.89000344</v>
      </c>
      <c r="H10" s="22">
        <v>545812487.28000844</v>
      </c>
      <c r="I10" s="20"/>
      <c r="J10" s="21">
        <f>H10/H$16</f>
        <v>0.40095308964014026</v>
      </c>
      <c r="K10" s="21">
        <f t="shared" ref="K10:K17" si="0">(H10-G10)/G10</f>
        <v>1.5715157169268492E-2</v>
      </c>
      <c r="L10" s="21">
        <f t="shared" ref="L10:L17" si="1">((F10/C10)^(1/3)-1)</f>
        <v>3.1027460623962666E-2</v>
      </c>
      <c r="M10" s="21">
        <f t="shared" ref="M10:M17" si="2">((H10/C10)^(1/5)-1)</f>
        <v>7.1372456843850074E-3</v>
      </c>
    </row>
    <row r="11" spans="1:13" ht="15.6" x14ac:dyDescent="0.3">
      <c r="A11" s="164"/>
      <c r="B11" s="18" t="s">
        <v>184</v>
      </c>
      <c r="C11" s="22">
        <v>58709.842638210648</v>
      </c>
      <c r="D11" s="22">
        <v>60173.74463469028</v>
      </c>
      <c r="E11" s="22">
        <v>63364.206284788466</v>
      </c>
      <c r="F11" s="22">
        <v>64547.449780858464</v>
      </c>
      <c r="G11" s="22">
        <v>59608.171923461283</v>
      </c>
      <c r="H11" s="22">
        <v>59920.132537052195</v>
      </c>
      <c r="I11" s="20"/>
      <c r="J11" s="21"/>
      <c r="K11" s="21">
        <f t="shared" si="0"/>
        <v>5.2335209003134594E-3</v>
      </c>
      <c r="L11" s="21">
        <f t="shared" si="1"/>
        <v>3.2102248032778391E-2</v>
      </c>
      <c r="M11" s="21">
        <f t="shared" si="2"/>
        <v>4.0893710234193303E-3</v>
      </c>
    </row>
    <row r="12" spans="1:13" ht="15.6" x14ac:dyDescent="0.3">
      <c r="A12" s="163" t="s">
        <v>199</v>
      </c>
      <c r="B12" s="18" t="s">
        <v>201</v>
      </c>
      <c r="C12" s="19">
        <v>13393</v>
      </c>
      <c r="D12" s="19">
        <v>13592</v>
      </c>
      <c r="E12" s="19">
        <v>13705</v>
      </c>
      <c r="F12" s="19">
        <v>14005</v>
      </c>
      <c r="G12" s="19">
        <v>14309</v>
      </c>
      <c r="H12" s="19">
        <v>14552</v>
      </c>
      <c r="I12" s="20"/>
      <c r="J12" s="21">
        <f>H12/H$15</f>
        <v>0.61502049786568613</v>
      </c>
      <c r="K12" s="21">
        <f t="shared" si="0"/>
        <v>1.6982318820322875E-2</v>
      </c>
      <c r="L12" s="21">
        <f t="shared" si="1"/>
        <v>1.5005544901219858E-2</v>
      </c>
      <c r="M12" s="21">
        <f t="shared" si="2"/>
        <v>1.6737784795126665E-2</v>
      </c>
    </row>
    <row r="13" spans="1:13" ht="15.6" x14ac:dyDescent="0.3">
      <c r="A13" s="164"/>
      <c r="B13" s="18" t="s">
        <v>183</v>
      </c>
      <c r="C13" s="22">
        <v>763490992.92005301</v>
      </c>
      <c r="D13" s="22">
        <v>798696453.20000041</v>
      </c>
      <c r="E13" s="22">
        <v>838826797.31999338</v>
      </c>
      <c r="F13" s="22">
        <v>852396008.74998307</v>
      </c>
      <c r="G13" s="22">
        <v>796503566.54999316</v>
      </c>
      <c r="H13" s="22">
        <v>815475158.04001558</v>
      </c>
      <c r="I13" s="20"/>
      <c r="J13" s="21">
        <f>H13/H$16</f>
        <v>0.59904691035987179</v>
      </c>
      <c r="K13" s="21">
        <f t="shared" si="0"/>
        <v>2.3818589503869666E-2</v>
      </c>
      <c r="L13" s="21">
        <f t="shared" si="1"/>
        <v>3.7399011546291439E-2</v>
      </c>
      <c r="M13" s="21">
        <f t="shared" si="2"/>
        <v>1.3261084858548156E-2</v>
      </c>
    </row>
    <row r="14" spans="1:13" ht="15.6" x14ac:dyDescent="0.3">
      <c r="A14" s="164"/>
      <c r="B14" s="18" t="s">
        <v>184</v>
      </c>
      <c r="C14" s="22">
        <v>57006.719399690359</v>
      </c>
      <c r="D14" s="22">
        <v>58762.246409652769</v>
      </c>
      <c r="E14" s="22">
        <v>61205.895462969238</v>
      </c>
      <c r="F14" s="22">
        <v>60863.69216351182</v>
      </c>
      <c r="G14" s="22">
        <v>55664.516496610049</v>
      </c>
      <c r="H14" s="22">
        <v>56038.6997003859</v>
      </c>
      <c r="I14" s="20"/>
      <c r="J14" s="21"/>
      <c r="K14" s="21">
        <f t="shared" si="0"/>
        <v>6.722113607124173E-3</v>
      </c>
      <c r="L14" s="21">
        <f t="shared" si="1"/>
        <v>2.2062408188371796E-2</v>
      </c>
      <c r="M14" s="21">
        <f t="shared" si="2"/>
        <v>-3.4194656563090176E-3</v>
      </c>
    </row>
    <row r="15" spans="1:13" ht="15.6" x14ac:dyDescent="0.3">
      <c r="A15" s="165" t="s">
        <v>200</v>
      </c>
      <c r="B15" s="23" t="s">
        <v>201</v>
      </c>
      <c r="C15" s="24">
        <v>22365</v>
      </c>
      <c r="D15" s="24">
        <v>22598</v>
      </c>
      <c r="E15" s="24">
        <v>22652</v>
      </c>
      <c r="F15" s="24">
        <v>22949</v>
      </c>
      <c r="G15" s="24">
        <v>23324</v>
      </c>
      <c r="H15" s="24">
        <v>23661</v>
      </c>
      <c r="I15" s="20"/>
      <c r="J15" s="25"/>
      <c r="K15" s="26">
        <f t="shared" si="0"/>
        <v>1.4448636597496142E-2</v>
      </c>
      <c r="L15" s="26">
        <f t="shared" si="1"/>
        <v>8.6293956403837857E-3</v>
      </c>
      <c r="M15" s="26">
        <f t="shared" si="2"/>
        <v>1.1329879617288263E-2</v>
      </c>
    </row>
    <row r="16" spans="1:13" ht="15.6" x14ac:dyDescent="0.3">
      <c r="A16" s="166"/>
      <c r="B16" s="23" t="s">
        <v>183</v>
      </c>
      <c r="C16" s="27">
        <v>1290235701.070164</v>
      </c>
      <c r="D16" s="27">
        <v>1340621197.3799725</v>
      </c>
      <c r="E16" s="27">
        <v>1405746350.9499598</v>
      </c>
      <c r="F16" s="27">
        <v>1429708399.5899916</v>
      </c>
      <c r="G16" s="27">
        <v>1333871236.4399693</v>
      </c>
      <c r="H16" s="27">
        <v>1361287645.3200076</v>
      </c>
      <c r="I16" s="20"/>
      <c r="J16" s="25"/>
      <c r="K16" s="26">
        <f t="shared" si="0"/>
        <v>2.0554014608794764E-2</v>
      </c>
      <c r="L16" s="26">
        <f t="shared" si="1"/>
        <v>3.480727033266251E-2</v>
      </c>
      <c r="M16" s="26">
        <f t="shared" si="2"/>
        <v>1.0778905126561211E-2</v>
      </c>
    </row>
    <row r="17" spans="1:13" ht="15.6" x14ac:dyDescent="0.3">
      <c r="A17" s="166"/>
      <c r="B17" s="23" t="s">
        <v>184</v>
      </c>
      <c r="C17" s="27">
        <v>57689.948628221056</v>
      </c>
      <c r="D17" s="27">
        <v>59324.771987785309</v>
      </c>
      <c r="E17" s="27">
        <v>62058.376785712506</v>
      </c>
      <c r="F17" s="27">
        <v>62299.376861300778</v>
      </c>
      <c r="G17" s="27">
        <v>57188.785647400502</v>
      </c>
      <c r="H17" s="27">
        <v>57532.971781412773</v>
      </c>
      <c r="I17" s="20"/>
      <c r="J17" s="25"/>
      <c r="K17" s="26">
        <f t="shared" si="0"/>
        <v>6.0184200471463476E-3</v>
      </c>
      <c r="L17" s="26">
        <f t="shared" si="1"/>
        <v>2.5953908150434524E-2</v>
      </c>
      <c r="M17" s="26">
        <f t="shared" si="2"/>
        <v>-5.4480195021588962E-4</v>
      </c>
    </row>
    <row r="19" spans="1:13" x14ac:dyDescent="0.3">
      <c r="A19" t="s">
        <v>627</v>
      </c>
    </row>
  </sheetData>
  <sheetProtection algorithmName="SHA-512" hashValue="u8uB77idUjiIuNyidJsWnEGT0lloYJCQWOh1V3AQpJRzXuzpc7AngReeO1V/Q14Bp5sBXDpXrx1xYgMsg4Xf+g==" saltValue="1OL37xYTPWJ0fmugqmmBUw==" spinCount="100000" sheet="1" objects="1" scenarios="1"/>
  <mergeCells count="9">
    <mergeCell ref="A9:A11"/>
    <mergeCell ref="A12:A14"/>
    <mergeCell ref="A15:A17"/>
    <mergeCell ref="C7:H7"/>
    <mergeCell ref="A1:M1"/>
    <mergeCell ref="A2:M2"/>
    <mergeCell ref="A3:M3"/>
    <mergeCell ref="A4:M4"/>
    <mergeCell ref="A5:M5"/>
  </mergeCells>
  <printOptions horizontalCentered="1"/>
  <pageMargins left="0.25" right="0.25" top="0.75" bottom="0.75" header="0.3" footer="0.3"/>
  <pageSetup scale="71" fitToHeight="10"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32D2F-4C84-4269-9262-B87A69BC6C9D}">
  <sheetPr>
    <pageSetUpPr fitToPage="1"/>
  </sheetPr>
  <dimension ref="A1:G16"/>
  <sheetViews>
    <sheetView workbookViewId="0">
      <selection activeCell="A2" sqref="A2"/>
    </sheetView>
  </sheetViews>
  <sheetFormatPr defaultRowHeight="14.4" x14ac:dyDescent="0.3"/>
  <cols>
    <col min="1" max="2" width="16.5546875" customWidth="1"/>
    <col min="3" max="3" width="10.33203125" customWidth="1"/>
    <col min="4" max="4" width="13.88671875" bestFit="1" customWidth="1"/>
    <col min="5" max="5" width="18.33203125" bestFit="1" customWidth="1"/>
    <col min="6" max="6" width="14.5546875" customWidth="1"/>
  </cols>
  <sheetData>
    <row r="1" spans="1:7" ht="22.8" x14ac:dyDescent="0.4">
      <c r="A1" s="162" t="s">
        <v>248</v>
      </c>
      <c r="B1" s="162"/>
      <c r="C1" s="162"/>
      <c r="D1" s="162"/>
      <c r="E1" s="162"/>
      <c r="F1" s="162"/>
      <c r="G1" s="39"/>
    </row>
    <row r="2" spans="1:7" ht="22.95" customHeight="1" x14ac:dyDescent="0.4">
      <c r="A2" s="162" t="s">
        <v>179</v>
      </c>
      <c r="B2" s="162"/>
      <c r="C2" s="162"/>
      <c r="D2" s="162"/>
      <c r="E2" s="162"/>
      <c r="F2" s="162"/>
      <c r="G2" s="39"/>
    </row>
    <row r="3" spans="1:7" ht="22.95" customHeight="1" x14ac:dyDescent="0.4">
      <c r="A3" s="162" t="s">
        <v>249</v>
      </c>
      <c r="B3" s="162"/>
      <c r="C3" s="162"/>
      <c r="D3" s="162"/>
      <c r="E3" s="162"/>
      <c r="F3" s="162"/>
      <c r="G3" s="39"/>
    </row>
    <row r="4" spans="1:7" ht="22.95" customHeight="1" x14ac:dyDescent="0.4">
      <c r="A4" s="162" t="s">
        <v>713</v>
      </c>
      <c r="B4" s="162"/>
      <c r="C4" s="162"/>
      <c r="D4" s="162"/>
      <c r="E4" s="162"/>
      <c r="F4" s="162"/>
      <c r="G4" s="39"/>
    </row>
    <row r="6" spans="1:7" s="33" customFormat="1" x14ac:dyDescent="0.3">
      <c r="A6" s="40" t="s">
        <v>250</v>
      </c>
      <c r="B6" s="40" t="s">
        <v>251</v>
      </c>
      <c r="C6" s="40" t="s">
        <v>252</v>
      </c>
      <c r="D6" s="41" t="s">
        <v>201</v>
      </c>
      <c r="E6" s="41" t="s">
        <v>183</v>
      </c>
      <c r="F6" s="41" t="s">
        <v>184</v>
      </c>
    </row>
    <row r="7" spans="1:7" x14ac:dyDescent="0.3">
      <c r="A7" s="181" t="s">
        <v>253</v>
      </c>
      <c r="B7" s="42" t="s">
        <v>253</v>
      </c>
      <c r="C7" s="42">
        <v>1</v>
      </c>
      <c r="D7" s="43">
        <v>28288</v>
      </c>
      <c r="E7" s="44">
        <v>996753046.82000351</v>
      </c>
      <c r="F7" s="44">
        <v>35235.896734304421</v>
      </c>
    </row>
    <row r="8" spans="1:7" x14ac:dyDescent="0.3">
      <c r="A8" s="182"/>
      <c r="B8" s="42" t="s">
        <v>254</v>
      </c>
      <c r="C8" s="42">
        <v>3</v>
      </c>
      <c r="D8" s="43">
        <v>53007</v>
      </c>
      <c r="E8" s="44">
        <v>3515398364.3397999</v>
      </c>
      <c r="F8" s="44">
        <v>66319.511844469598</v>
      </c>
    </row>
    <row r="9" spans="1:7" x14ac:dyDescent="0.3">
      <c r="A9" s="182"/>
      <c r="B9" s="42" t="s">
        <v>255</v>
      </c>
      <c r="C9" s="42">
        <v>5</v>
      </c>
      <c r="D9" s="43">
        <v>13260</v>
      </c>
      <c r="E9" s="44">
        <v>1455622909.9999535</v>
      </c>
      <c r="F9" s="44">
        <v>109775.48340874461</v>
      </c>
    </row>
    <row r="10" spans="1:7" x14ac:dyDescent="0.3">
      <c r="A10" s="181" t="s">
        <v>255</v>
      </c>
      <c r="B10" s="42" t="s">
        <v>253</v>
      </c>
      <c r="C10" s="42">
        <v>2</v>
      </c>
      <c r="D10" s="43">
        <v>1000</v>
      </c>
      <c r="E10" s="44">
        <v>76008433.059999913</v>
      </c>
      <c r="F10" s="44">
        <v>76008.433059999908</v>
      </c>
    </row>
    <row r="11" spans="1:7" x14ac:dyDescent="0.3">
      <c r="A11" s="182"/>
      <c r="B11" s="42" t="s">
        <v>254</v>
      </c>
      <c r="C11" s="42">
        <v>4</v>
      </c>
      <c r="D11" s="43">
        <v>18205</v>
      </c>
      <c r="E11" s="44">
        <v>1438745631.9499753</v>
      </c>
      <c r="F11" s="44">
        <v>79030.246193352112</v>
      </c>
    </row>
    <row r="12" spans="1:7" x14ac:dyDescent="0.3">
      <c r="A12" s="182"/>
      <c r="B12" s="42" t="s">
        <v>255</v>
      </c>
      <c r="C12" s="42">
        <v>6</v>
      </c>
      <c r="D12" s="43">
        <v>6805</v>
      </c>
      <c r="E12" s="44">
        <v>711449230.91000235</v>
      </c>
      <c r="F12" s="44">
        <v>104548.01335929499</v>
      </c>
    </row>
    <row r="13" spans="1:7" x14ac:dyDescent="0.3">
      <c r="A13" s="42" t="s">
        <v>256</v>
      </c>
      <c r="B13" s="42" t="s">
        <v>256</v>
      </c>
      <c r="C13" s="42" t="s">
        <v>256</v>
      </c>
      <c r="D13" s="43">
        <v>6360</v>
      </c>
      <c r="E13" s="44">
        <v>188777470.60000095</v>
      </c>
      <c r="F13" s="44">
        <v>29681.992232704553</v>
      </c>
    </row>
    <row r="14" spans="1:7" s="33" customFormat="1" x14ac:dyDescent="0.3">
      <c r="A14" s="178" t="s">
        <v>210</v>
      </c>
      <c r="B14" s="179"/>
      <c r="C14" s="180"/>
      <c r="D14" s="45">
        <v>126925</v>
      </c>
      <c r="E14" s="46">
        <v>8382755087.6799068</v>
      </c>
      <c r="F14" s="46">
        <v>66044.948494622076</v>
      </c>
    </row>
    <row r="16" spans="1:7" x14ac:dyDescent="0.3">
      <c r="A16" t="s">
        <v>257</v>
      </c>
    </row>
  </sheetData>
  <sheetProtection algorithmName="SHA-512" hashValue="NIWli2V3855hXsvr6lwL4HQ4e2cn/9e7tLvDc0iJCM0GEjRWh3aYaaE2uapcnDDdBzztzViayhQQgViARbBl8g==" saltValue="IkhCG2hC0Wn0jVpQrd1tAA==" spinCount="100000" sheet="1" objects="1" scenarios="1"/>
  <mergeCells count="7">
    <mergeCell ref="A14:C14"/>
    <mergeCell ref="A1:F1"/>
    <mergeCell ref="A2:F2"/>
    <mergeCell ref="A3:F3"/>
    <mergeCell ref="A4:F4"/>
    <mergeCell ref="A7:A9"/>
    <mergeCell ref="A10:A12"/>
  </mergeCells>
  <printOptions horizontalCentered="1"/>
  <pageMargins left="0.25" right="0.25" top="0.75" bottom="0.75" header="0.3" footer="0.3"/>
  <pageSetup fitToHeight="10" orientation="portrait" r:id="rId1"/>
  <headerFooter>
    <oddFooter>Page &amp;P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BF847-235F-468F-8F9B-76FDF9AEF79C}">
  <sheetPr>
    <pageSetUpPr fitToPage="1"/>
  </sheetPr>
  <dimension ref="A1:M25"/>
  <sheetViews>
    <sheetView workbookViewId="0">
      <selection activeCell="A2" sqref="A2"/>
    </sheetView>
  </sheetViews>
  <sheetFormatPr defaultRowHeight="14.4" x14ac:dyDescent="0.3"/>
  <cols>
    <col min="1" max="1" width="20.33203125" bestFit="1" customWidth="1"/>
    <col min="2" max="2" width="24.5546875"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628</v>
      </c>
      <c r="B1" s="162"/>
      <c r="C1" s="162"/>
      <c r="D1" s="162"/>
      <c r="E1" s="162"/>
      <c r="F1" s="162"/>
      <c r="G1" s="162"/>
      <c r="H1" s="162"/>
      <c r="I1" s="162"/>
      <c r="J1" s="162"/>
      <c r="K1" s="162"/>
      <c r="L1" s="162"/>
      <c r="M1" s="162"/>
    </row>
    <row r="2" spans="1:13" ht="22.95" customHeight="1" x14ac:dyDescent="0.4">
      <c r="A2" s="162" t="s">
        <v>179</v>
      </c>
      <c r="B2" s="162"/>
      <c r="C2" s="162"/>
      <c r="D2" s="162"/>
      <c r="E2" s="162"/>
      <c r="F2" s="162"/>
      <c r="G2" s="162"/>
      <c r="H2" s="162"/>
      <c r="I2" s="162"/>
      <c r="J2" s="162"/>
      <c r="K2" s="162"/>
      <c r="L2" s="162"/>
      <c r="M2" s="162"/>
    </row>
    <row r="3" spans="1:13" ht="22.95" customHeight="1" x14ac:dyDescent="0.4">
      <c r="A3" s="162" t="s">
        <v>122</v>
      </c>
      <c r="B3" s="162"/>
      <c r="C3" s="162"/>
      <c r="D3" s="162"/>
      <c r="E3" s="162"/>
      <c r="F3" s="162"/>
      <c r="G3" s="162"/>
      <c r="H3" s="162"/>
      <c r="I3" s="162"/>
      <c r="J3" s="162"/>
      <c r="K3" s="162"/>
      <c r="L3" s="162"/>
      <c r="M3" s="162"/>
    </row>
    <row r="4" spans="1:13" ht="22.95" customHeight="1" x14ac:dyDescent="0.4">
      <c r="A4" s="162" t="s">
        <v>204</v>
      </c>
      <c r="B4" s="162"/>
      <c r="C4" s="162"/>
      <c r="D4" s="162"/>
      <c r="E4" s="162"/>
      <c r="F4" s="162"/>
      <c r="G4" s="162"/>
      <c r="H4" s="162"/>
      <c r="I4" s="162"/>
      <c r="J4" s="162"/>
      <c r="K4" s="162"/>
      <c r="L4" s="162"/>
      <c r="M4" s="162"/>
    </row>
    <row r="5" spans="1:13" ht="22.95" customHeight="1" x14ac:dyDescent="0.4">
      <c r="A5" s="162" t="s">
        <v>708</v>
      </c>
      <c r="B5" s="162"/>
      <c r="C5" s="162"/>
      <c r="D5" s="162"/>
      <c r="E5" s="162"/>
      <c r="F5" s="162"/>
      <c r="G5" s="162"/>
      <c r="H5" s="162"/>
      <c r="I5" s="162"/>
      <c r="J5" s="162"/>
      <c r="K5" s="162"/>
      <c r="L5" s="162"/>
      <c r="M5" s="162"/>
    </row>
    <row r="7" spans="1:13" ht="15.6" x14ac:dyDescent="0.3">
      <c r="A7" s="28"/>
      <c r="B7" s="28"/>
      <c r="C7" s="230" t="s">
        <v>181</v>
      </c>
      <c r="D7" s="231"/>
      <c r="E7" s="231"/>
      <c r="F7" s="231"/>
      <c r="G7" s="231"/>
      <c r="H7" s="232"/>
      <c r="J7" s="148" t="s">
        <v>709</v>
      </c>
      <c r="K7" s="149" t="s">
        <v>710</v>
      </c>
      <c r="L7" s="149" t="s">
        <v>711</v>
      </c>
      <c r="M7" s="149" t="s">
        <v>712</v>
      </c>
    </row>
    <row r="8" spans="1:13" ht="15.6" x14ac:dyDescent="0.3">
      <c r="A8" s="146" t="s">
        <v>205</v>
      </c>
      <c r="B8" s="146" t="s">
        <v>195</v>
      </c>
      <c r="C8" s="147" t="s">
        <v>186</v>
      </c>
      <c r="D8" s="147" t="s">
        <v>187</v>
      </c>
      <c r="E8" s="147" t="s">
        <v>188</v>
      </c>
      <c r="F8" s="147" t="s">
        <v>189</v>
      </c>
      <c r="G8" s="147" t="s">
        <v>682</v>
      </c>
      <c r="H8" s="147" t="s">
        <v>709</v>
      </c>
      <c r="J8" s="150" t="s">
        <v>196</v>
      </c>
      <c r="K8" s="150" t="s">
        <v>197</v>
      </c>
      <c r="L8" s="150" t="s">
        <v>685</v>
      </c>
      <c r="M8" s="150" t="s">
        <v>685</v>
      </c>
    </row>
    <row r="9" spans="1:13" ht="15" x14ac:dyDescent="0.3">
      <c r="A9" s="168" t="s">
        <v>206</v>
      </c>
      <c r="B9" s="18" t="s">
        <v>201</v>
      </c>
      <c r="C9" s="19">
        <v>7012</v>
      </c>
      <c r="D9" s="19">
        <v>7048</v>
      </c>
      <c r="E9" s="19">
        <v>7073</v>
      </c>
      <c r="F9" s="19">
        <v>7266</v>
      </c>
      <c r="G9" s="19">
        <v>7473</v>
      </c>
      <c r="H9" s="19">
        <v>7653</v>
      </c>
      <c r="I9" s="29"/>
      <c r="J9" s="21">
        <f>H9/H$21</f>
        <v>0.32344364143527321</v>
      </c>
      <c r="K9" s="21">
        <f>(H9-G9)/G9</f>
        <v>2.4086712163789641E-2</v>
      </c>
      <c r="L9" s="21">
        <f>((F9/C9)^(1/3)-1)</f>
        <v>1.1931609375655627E-2</v>
      </c>
      <c r="M9" s="21">
        <f>((H9/C9)^(1/5)-1)</f>
        <v>1.7648885202697029E-2</v>
      </c>
    </row>
    <row r="10" spans="1:13" ht="15" x14ac:dyDescent="0.3">
      <c r="A10" s="169"/>
      <c r="B10" s="18" t="s">
        <v>183</v>
      </c>
      <c r="C10" s="22">
        <v>69398731.159998119</v>
      </c>
      <c r="D10" s="22">
        <v>74994105.350000724</v>
      </c>
      <c r="E10" s="22">
        <v>93558202.289999917</v>
      </c>
      <c r="F10" s="22">
        <v>98581226.060000092</v>
      </c>
      <c r="G10" s="22">
        <v>91638681.050000072</v>
      </c>
      <c r="H10" s="22">
        <v>93923408.249998972</v>
      </c>
      <c r="I10" s="29"/>
      <c r="J10" s="21">
        <f>H10/H$22</f>
        <v>6.8996004314664794E-2</v>
      </c>
      <c r="K10" s="21">
        <f t="shared" ref="K10:K23" si="0">(H10-G10)/G10</f>
        <v>2.4931908379959147E-2</v>
      </c>
      <c r="L10" s="21">
        <f t="shared" ref="L10:L23" si="1">((F10/C10)^(1/3)-1)</f>
        <v>0.12412402137547551</v>
      </c>
      <c r="M10" s="21">
        <f t="shared" ref="M10:M23" si="2">((H10/C10)^(1/5)-1)</f>
        <v>6.2391195127820875E-2</v>
      </c>
    </row>
    <row r="11" spans="1:13" ht="15" x14ac:dyDescent="0.3">
      <c r="A11" s="169"/>
      <c r="B11" s="18" t="s">
        <v>184</v>
      </c>
      <c r="C11" s="22">
        <v>9897.1379292638503</v>
      </c>
      <c r="D11" s="22">
        <v>10640.480327752657</v>
      </c>
      <c r="E11" s="22">
        <v>13227.513401668304</v>
      </c>
      <c r="F11" s="22">
        <v>13567.468491604746</v>
      </c>
      <c r="G11" s="22">
        <v>12262.636297337091</v>
      </c>
      <c r="H11" s="22">
        <v>12272.756860054746</v>
      </c>
      <c r="I11" s="29"/>
      <c r="J11" s="21"/>
      <c r="K11" s="21">
        <f t="shared" si="0"/>
        <v>8.253170421316983E-4</v>
      </c>
      <c r="L11" s="21">
        <f t="shared" si="1"/>
        <v>0.1108695597215712</v>
      </c>
      <c r="M11" s="21">
        <f t="shared" si="2"/>
        <v>4.3966352811571241E-2</v>
      </c>
    </row>
    <row r="12" spans="1:13" ht="15" x14ac:dyDescent="0.3">
      <c r="A12" s="168" t="s">
        <v>207</v>
      </c>
      <c r="B12" s="18" t="s">
        <v>201</v>
      </c>
      <c r="C12" s="19">
        <v>7885</v>
      </c>
      <c r="D12" s="19">
        <v>8058</v>
      </c>
      <c r="E12" s="19">
        <v>8147</v>
      </c>
      <c r="F12" s="19">
        <v>8323</v>
      </c>
      <c r="G12" s="19">
        <v>8524</v>
      </c>
      <c r="H12" s="19">
        <v>8724</v>
      </c>
      <c r="I12" s="29"/>
      <c r="J12" s="21">
        <f>H12/H$21</f>
        <v>0.36870800050716368</v>
      </c>
      <c r="K12" s="21">
        <f t="shared" si="0"/>
        <v>2.3463162834350071E-2</v>
      </c>
      <c r="L12" s="21">
        <f t="shared" si="1"/>
        <v>1.8183525280774049E-2</v>
      </c>
      <c r="M12" s="21">
        <f t="shared" si="2"/>
        <v>2.0428998444705027E-2</v>
      </c>
    </row>
    <row r="13" spans="1:13" ht="15" x14ac:dyDescent="0.3">
      <c r="A13" s="169"/>
      <c r="B13" s="18" t="s">
        <v>183</v>
      </c>
      <c r="C13" s="22">
        <v>390788603.97001207</v>
      </c>
      <c r="D13" s="22">
        <v>412262085.33001167</v>
      </c>
      <c r="E13" s="22">
        <v>444097524.01000196</v>
      </c>
      <c r="F13" s="22">
        <v>448569090.5699994</v>
      </c>
      <c r="G13" s="22">
        <v>404559204.08000231</v>
      </c>
      <c r="H13" s="22">
        <v>423907402.65000707</v>
      </c>
      <c r="I13" s="29"/>
      <c r="J13" s="21">
        <f>H13/H$22</f>
        <v>0.31140178499919963</v>
      </c>
      <c r="K13" s="21">
        <f t="shared" si="0"/>
        <v>4.7825382230529158E-2</v>
      </c>
      <c r="L13" s="21">
        <f t="shared" si="1"/>
        <v>4.7038098612405488E-2</v>
      </c>
      <c r="M13" s="21">
        <f t="shared" si="2"/>
        <v>1.6402728044625059E-2</v>
      </c>
    </row>
    <row r="14" spans="1:13" ht="15" x14ac:dyDescent="0.3">
      <c r="A14" s="169"/>
      <c r="B14" s="18" t="s">
        <v>184</v>
      </c>
      <c r="C14" s="22">
        <v>49561.015088143569</v>
      </c>
      <c r="D14" s="22">
        <v>51161.837345496606</v>
      </c>
      <c r="E14" s="22">
        <v>54510.558979992878</v>
      </c>
      <c r="F14" s="22">
        <v>53895.120818214513</v>
      </c>
      <c r="G14" s="22">
        <v>47461.192407320777</v>
      </c>
      <c r="H14" s="22">
        <v>48590.944824622544</v>
      </c>
      <c r="I14" s="29"/>
      <c r="J14" s="21"/>
      <c r="K14" s="21">
        <f t="shared" si="0"/>
        <v>2.3803709093653213E-2</v>
      </c>
      <c r="L14" s="21">
        <f t="shared" si="1"/>
        <v>2.8339265579527595E-2</v>
      </c>
      <c r="M14" s="21">
        <f t="shared" si="2"/>
        <v>-3.9456644276247843E-3</v>
      </c>
    </row>
    <row r="15" spans="1:13" ht="15" x14ac:dyDescent="0.3">
      <c r="A15" s="168" t="s">
        <v>208</v>
      </c>
      <c r="B15" s="18" t="s">
        <v>201</v>
      </c>
      <c r="C15" s="19">
        <v>5610</v>
      </c>
      <c r="D15" s="19">
        <v>5551</v>
      </c>
      <c r="E15" s="19">
        <v>5458</v>
      </c>
      <c r="F15" s="19">
        <v>5332</v>
      </c>
      <c r="G15" s="19">
        <v>5282</v>
      </c>
      <c r="H15" s="19">
        <v>5215</v>
      </c>
      <c r="I15" s="29"/>
      <c r="J15" s="21">
        <f>H15/H$21</f>
        <v>0.22040488567685221</v>
      </c>
      <c r="K15" s="21">
        <f t="shared" si="0"/>
        <v>-1.2684589170768649E-2</v>
      </c>
      <c r="L15" s="21">
        <f t="shared" si="1"/>
        <v>-1.6798739873442381E-2</v>
      </c>
      <c r="M15" s="21">
        <f t="shared" si="2"/>
        <v>-1.4496229299306385E-2</v>
      </c>
    </row>
    <row r="16" spans="1:13" ht="15" x14ac:dyDescent="0.3">
      <c r="A16" s="169"/>
      <c r="B16" s="18" t="s">
        <v>183</v>
      </c>
      <c r="C16" s="22">
        <v>505447896.99001783</v>
      </c>
      <c r="D16" s="22">
        <v>509371522.9000144</v>
      </c>
      <c r="E16" s="22">
        <v>505949038.26000392</v>
      </c>
      <c r="F16" s="22">
        <v>504828440.19000018</v>
      </c>
      <c r="G16" s="22">
        <v>467719260.22000271</v>
      </c>
      <c r="H16" s="22">
        <v>465846847.52000332</v>
      </c>
      <c r="I16" s="29"/>
      <c r="J16" s="21">
        <f>H16/H$22</f>
        <v>0.34221044253324884</v>
      </c>
      <c r="K16" s="21">
        <f t="shared" si="0"/>
        <v>-4.0032832924576569E-3</v>
      </c>
      <c r="L16" s="21">
        <f t="shared" si="1"/>
        <v>-4.0868705206620337E-4</v>
      </c>
      <c r="M16" s="21">
        <f t="shared" si="2"/>
        <v>-1.6185195882949532E-2</v>
      </c>
    </row>
    <row r="17" spans="1:13" ht="15" x14ac:dyDescent="0.3">
      <c r="A17" s="169"/>
      <c r="B17" s="18" t="s">
        <v>184</v>
      </c>
      <c r="C17" s="22">
        <v>90097.664347596758</v>
      </c>
      <c r="D17" s="22">
        <v>91762.119059631485</v>
      </c>
      <c r="E17" s="22">
        <v>92698.614558447036</v>
      </c>
      <c r="F17" s="22">
        <v>94679.002286196584</v>
      </c>
      <c r="G17" s="22">
        <v>88549.651688754777</v>
      </c>
      <c r="H17" s="22">
        <v>89328.254558006389</v>
      </c>
      <c r="I17" s="29"/>
      <c r="J17" s="30"/>
      <c r="K17" s="21">
        <f t="shared" si="0"/>
        <v>8.7928394341780271E-3</v>
      </c>
      <c r="L17" s="21">
        <f t="shared" si="1"/>
        <v>1.667008931545344E-2</v>
      </c>
      <c r="M17" s="21">
        <f t="shared" si="2"/>
        <v>-1.7138103717678765E-3</v>
      </c>
    </row>
    <row r="18" spans="1:13" ht="15" x14ac:dyDescent="0.3">
      <c r="A18" s="168" t="s">
        <v>209</v>
      </c>
      <c r="B18" s="18" t="s">
        <v>201</v>
      </c>
      <c r="C18" s="19">
        <v>2709</v>
      </c>
      <c r="D18" s="19">
        <v>2814</v>
      </c>
      <c r="E18" s="19">
        <v>2880</v>
      </c>
      <c r="F18" s="19">
        <v>2955</v>
      </c>
      <c r="G18" s="19">
        <v>3012</v>
      </c>
      <c r="H18" s="19">
        <v>3060</v>
      </c>
      <c r="I18" s="29"/>
      <c r="J18" s="21">
        <f>H18/H$21</f>
        <v>0.1293267402054013</v>
      </c>
      <c r="K18" s="21">
        <f t="shared" si="0"/>
        <v>1.5936254980079681E-2</v>
      </c>
      <c r="L18" s="21">
        <f t="shared" si="1"/>
        <v>2.9396830497909976E-2</v>
      </c>
      <c r="M18" s="21">
        <f t="shared" si="2"/>
        <v>2.4666373739071767E-2</v>
      </c>
    </row>
    <row r="19" spans="1:13" ht="15" x14ac:dyDescent="0.3">
      <c r="A19" s="169"/>
      <c r="B19" s="18" t="s">
        <v>183</v>
      </c>
      <c r="C19" s="22">
        <v>324600468.9500072</v>
      </c>
      <c r="D19" s="22">
        <v>343993483.80000234</v>
      </c>
      <c r="E19" s="22">
        <v>362141586.39000469</v>
      </c>
      <c r="F19" s="22">
        <v>377729642.77000397</v>
      </c>
      <c r="G19" s="22">
        <v>369954091.09000432</v>
      </c>
      <c r="H19" s="22">
        <v>377609986.90000194</v>
      </c>
      <c r="I19" s="29"/>
      <c r="J19" s="21">
        <f>H19/H$22</f>
        <v>0.27739176815289107</v>
      </c>
      <c r="K19" s="21">
        <f t="shared" si="0"/>
        <v>2.0694177992304059E-2</v>
      </c>
      <c r="L19" s="21">
        <f t="shared" si="1"/>
        <v>5.182617705184378E-2</v>
      </c>
      <c r="M19" s="21">
        <f t="shared" si="2"/>
        <v>3.0715639382426385E-2</v>
      </c>
    </row>
    <row r="20" spans="1:13" ht="15" x14ac:dyDescent="0.3">
      <c r="A20" s="169"/>
      <c r="B20" s="18" t="s">
        <v>184</v>
      </c>
      <c r="C20" s="22">
        <v>119822.98595422931</v>
      </c>
      <c r="D20" s="22">
        <v>122243.59765458506</v>
      </c>
      <c r="E20" s="22">
        <v>125743.6063854183</v>
      </c>
      <c r="F20" s="22">
        <v>127827.29027749712</v>
      </c>
      <c r="G20" s="22">
        <v>122826.72346945695</v>
      </c>
      <c r="H20" s="22">
        <v>123401.95650326861</v>
      </c>
      <c r="I20" s="29"/>
      <c r="J20" s="30"/>
      <c r="K20" s="21">
        <f t="shared" si="0"/>
        <v>4.6832889257580898E-3</v>
      </c>
      <c r="L20" s="21">
        <f t="shared" si="1"/>
        <v>2.1788824182686684E-2</v>
      </c>
      <c r="M20" s="21">
        <f t="shared" si="2"/>
        <v>5.9036441503204085E-3</v>
      </c>
    </row>
    <row r="21" spans="1:13" s="33" customFormat="1" ht="15.6" x14ac:dyDescent="0.3">
      <c r="A21" s="170" t="s">
        <v>210</v>
      </c>
      <c r="B21" s="23" t="s">
        <v>201</v>
      </c>
      <c r="C21" s="24">
        <v>22365</v>
      </c>
      <c r="D21" s="24">
        <v>22598</v>
      </c>
      <c r="E21" s="24">
        <v>22652</v>
      </c>
      <c r="F21" s="24">
        <v>22949</v>
      </c>
      <c r="G21" s="24">
        <v>23324</v>
      </c>
      <c r="H21" s="24">
        <v>23661</v>
      </c>
      <c r="I21" s="31"/>
      <c r="J21" s="32"/>
      <c r="K21" s="26">
        <f t="shared" si="0"/>
        <v>1.4448636597496142E-2</v>
      </c>
      <c r="L21" s="26">
        <f t="shared" si="1"/>
        <v>8.6293956403837857E-3</v>
      </c>
      <c r="M21" s="26">
        <f t="shared" si="2"/>
        <v>1.1329879617288263E-2</v>
      </c>
    </row>
    <row r="22" spans="1:13" s="33" customFormat="1" ht="15.6" x14ac:dyDescent="0.3">
      <c r="A22" s="171"/>
      <c r="B22" s="23" t="s">
        <v>183</v>
      </c>
      <c r="C22" s="27">
        <v>1290235701.0701406</v>
      </c>
      <c r="D22" s="27">
        <v>1340621197.3799713</v>
      </c>
      <c r="E22" s="27">
        <v>1405746350.9499469</v>
      </c>
      <c r="F22" s="27">
        <v>1429708399.5899549</v>
      </c>
      <c r="G22" s="27">
        <v>1333871236.4399593</v>
      </c>
      <c r="H22" s="27">
        <v>1361287645.3200054</v>
      </c>
      <c r="I22" s="31"/>
      <c r="J22" s="32"/>
      <c r="K22" s="26">
        <f t="shared" si="0"/>
        <v>2.0554014608800814E-2</v>
      </c>
      <c r="L22" s="26">
        <f t="shared" si="1"/>
        <v>3.4807270332659845E-2</v>
      </c>
      <c r="M22" s="26">
        <f t="shared" si="2"/>
        <v>1.0778905126564542E-2</v>
      </c>
    </row>
    <row r="23" spans="1:13" s="33" customFormat="1" ht="15.6" x14ac:dyDescent="0.3">
      <c r="A23" s="171"/>
      <c r="B23" s="23" t="s">
        <v>184</v>
      </c>
      <c r="C23" s="27">
        <v>57689.948628220016</v>
      </c>
      <c r="D23" s="27">
        <v>59324.771987785258</v>
      </c>
      <c r="E23" s="27">
        <v>62058.376785711938</v>
      </c>
      <c r="F23" s="27">
        <v>62299.376861299177</v>
      </c>
      <c r="G23" s="27">
        <v>57188.785647400073</v>
      </c>
      <c r="H23" s="27">
        <v>57532.971781412678</v>
      </c>
      <c r="I23" s="31"/>
      <c r="J23" s="32"/>
      <c r="K23" s="26">
        <f t="shared" si="0"/>
        <v>6.0184200471522448E-3</v>
      </c>
      <c r="L23" s="26">
        <f t="shared" si="1"/>
        <v>2.5953908150431859E-2</v>
      </c>
      <c r="M23" s="26">
        <f t="shared" si="2"/>
        <v>-5.4480195021266997E-4</v>
      </c>
    </row>
    <row r="25" spans="1:13" x14ac:dyDescent="0.3">
      <c r="A25" t="s">
        <v>234</v>
      </c>
    </row>
  </sheetData>
  <sheetProtection algorithmName="SHA-512" hashValue="sEM5HcX57qIiSIl7HsXEeRXLj/5LptGgUp+cHcYS4A40nQIb5ZKvJvAd89nfK9V2vGUUGQ6bc7cVGYM+UvnLeQ==" saltValue="lLpdn5bCoPaSXxe94aOi/Q==" spinCount="100000" sheet="1" objects="1" scenarios="1"/>
  <mergeCells count="11">
    <mergeCell ref="A9:A11"/>
    <mergeCell ref="A12:A14"/>
    <mergeCell ref="A15:A17"/>
    <mergeCell ref="A18:A20"/>
    <mergeCell ref="A21:A23"/>
    <mergeCell ref="C7:H7"/>
    <mergeCell ref="A1:M1"/>
    <mergeCell ref="A2:M2"/>
    <mergeCell ref="A3:M3"/>
    <mergeCell ref="A4:M4"/>
    <mergeCell ref="A5:M5"/>
  </mergeCells>
  <printOptions horizontalCentered="1"/>
  <pageMargins left="0.25" right="0.25" top="0.75" bottom="0.75" header="0.3" footer="0.3"/>
  <pageSetup scale="70" fitToHeight="10" orientation="landscape" r:id="rId1"/>
  <headerFooter>
    <oddFooter>Page &amp;P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BE6D1-B16E-430E-A2AA-775EBFAF5B14}">
  <sheetPr>
    <pageSetUpPr fitToPage="1"/>
  </sheetPr>
  <dimension ref="A1:M46"/>
  <sheetViews>
    <sheetView topLeftCell="A2" workbookViewId="0">
      <selection activeCell="A2" sqref="A2"/>
    </sheetView>
  </sheetViews>
  <sheetFormatPr defaultRowHeight="14.4" x14ac:dyDescent="0.3"/>
  <cols>
    <col min="1" max="1" width="29" customWidth="1"/>
    <col min="2" max="2" width="24.5546875" bestFit="1" customWidth="1"/>
    <col min="3" max="8" width="16.5546875" bestFit="1" customWidth="1"/>
    <col min="9" max="9" width="1.6640625" customWidth="1"/>
    <col min="10" max="10" width="9.88671875" bestFit="1" customWidth="1"/>
    <col min="11" max="13" width="11.5546875" bestFit="1" customWidth="1"/>
  </cols>
  <sheetData>
    <row r="1" spans="1:13" ht="22.8" x14ac:dyDescent="0.4">
      <c r="A1" s="162" t="s">
        <v>629</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122</v>
      </c>
      <c r="B3" s="162"/>
      <c r="C3" s="162"/>
      <c r="D3" s="162"/>
      <c r="E3" s="162"/>
      <c r="F3" s="162"/>
      <c r="G3" s="162"/>
      <c r="H3" s="162"/>
      <c r="I3" s="162"/>
      <c r="J3" s="162"/>
      <c r="K3" s="162"/>
      <c r="L3" s="162"/>
      <c r="M3" s="162"/>
    </row>
    <row r="4" spans="1:13" ht="22.8" x14ac:dyDescent="0.4">
      <c r="A4" s="162" t="s">
        <v>212</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213</v>
      </c>
      <c r="B8" s="146" t="s">
        <v>195</v>
      </c>
      <c r="C8" s="147" t="s">
        <v>186</v>
      </c>
      <c r="D8" s="147" t="s">
        <v>187</v>
      </c>
      <c r="E8" s="147" t="s">
        <v>188</v>
      </c>
      <c r="F8" s="147" t="s">
        <v>189</v>
      </c>
      <c r="G8" s="147" t="s">
        <v>682</v>
      </c>
      <c r="H8" s="147" t="s">
        <v>709</v>
      </c>
      <c r="I8" s="9"/>
      <c r="J8" s="150" t="s">
        <v>196</v>
      </c>
      <c r="K8" s="150" t="s">
        <v>197</v>
      </c>
      <c r="L8" s="150" t="s">
        <v>685</v>
      </c>
      <c r="M8" s="150" t="s">
        <v>685</v>
      </c>
    </row>
    <row r="9" spans="1:13" ht="15.6" x14ac:dyDescent="0.3">
      <c r="A9" s="174" t="s">
        <v>214</v>
      </c>
      <c r="B9" s="18" t="s">
        <v>201</v>
      </c>
      <c r="C9" s="19">
        <v>4235</v>
      </c>
      <c r="D9" s="19">
        <v>4542</v>
      </c>
      <c r="E9" s="19">
        <v>4820</v>
      </c>
      <c r="F9" s="19">
        <v>5197</v>
      </c>
      <c r="G9" s="19">
        <v>5499</v>
      </c>
      <c r="H9" s="19">
        <v>5808</v>
      </c>
      <c r="I9" s="20"/>
      <c r="J9" s="21">
        <f>H9/H$42</f>
        <v>0.24546722454672246</v>
      </c>
      <c r="K9" s="21">
        <f>(H9-G9)/G9</f>
        <v>5.6192034915439171E-2</v>
      </c>
      <c r="L9" s="21">
        <f>((F9/C9)^(1/3)-1)</f>
        <v>7.0614449982452143E-2</v>
      </c>
      <c r="M9" s="21">
        <f>((H9/C9)^(1/5)-1)</f>
        <v>6.5208537533447908E-2</v>
      </c>
    </row>
    <row r="10" spans="1:13" ht="15.6" x14ac:dyDescent="0.3">
      <c r="A10" s="175"/>
      <c r="B10" s="18" t="s">
        <v>183</v>
      </c>
      <c r="C10" s="22">
        <v>105972914.10000005</v>
      </c>
      <c r="D10" s="22">
        <v>123393302.57999954</v>
      </c>
      <c r="E10" s="22">
        <v>149618748.3600004</v>
      </c>
      <c r="F10" s="22">
        <v>165643102.27000052</v>
      </c>
      <c r="G10" s="22">
        <v>160008175.81000012</v>
      </c>
      <c r="H10" s="22">
        <v>175956986.86000016</v>
      </c>
      <c r="I10" s="20"/>
      <c r="J10" s="21">
        <f>H10/H$43</f>
        <v>0.12925775640800513</v>
      </c>
      <c r="K10" s="21">
        <f t="shared" ref="K10:K44" si="0">(H10-G10)/G10</f>
        <v>9.9674975789601369E-2</v>
      </c>
      <c r="L10" s="21">
        <f t="shared" ref="L10:L44" si="1">((F10/C10)^(1/3)-1)</f>
        <v>0.16053834092079078</v>
      </c>
      <c r="M10" s="21">
        <f t="shared" ref="M10:M44" si="2">((H10/C10)^(1/5)-1)</f>
        <v>0.10673164472050112</v>
      </c>
    </row>
    <row r="11" spans="1:13" ht="15.6" x14ac:dyDescent="0.3">
      <c r="A11" s="175"/>
      <c r="B11" s="18" t="s">
        <v>184</v>
      </c>
      <c r="C11" s="22">
        <v>25023.120212514772</v>
      </c>
      <c r="D11" s="22">
        <v>27167.173619550758</v>
      </c>
      <c r="E11" s="22">
        <v>31041.234099585145</v>
      </c>
      <c r="F11" s="22">
        <v>31872.830915913128</v>
      </c>
      <c r="G11" s="22">
        <v>29097.68609019824</v>
      </c>
      <c r="H11" s="22">
        <v>30295.62445936642</v>
      </c>
      <c r="I11" s="20"/>
      <c r="J11" s="35"/>
      <c r="K11" s="21">
        <f t="shared" si="0"/>
        <v>4.1169540610712464E-2</v>
      </c>
      <c r="L11" s="21">
        <f t="shared" si="1"/>
        <v>8.3992786516016604E-2</v>
      </c>
      <c r="M11" s="21">
        <f t="shared" si="2"/>
        <v>3.8981200134954097E-2</v>
      </c>
    </row>
    <row r="12" spans="1:13" ht="15.6" x14ac:dyDescent="0.3">
      <c r="A12" s="174" t="s">
        <v>215</v>
      </c>
      <c r="B12" s="18" t="s">
        <v>201</v>
      </c>
      <c r="C12" s="19">
        <v>1040</v>
      </c>
      <c r="D12" s="19">
        <v>1063</v>
      </c>
      <c r="E12" s="19">
        <v>1046</v>
      </c>
      <c r="F12" s="19">
        <v>1025</v>
      </c>
      <c r="G12" s="19">
        <v>1027</v>
      </c>
      <c r="H12" s="19">
        <v>1021</v>
      </c>
      <c r="I12" s="20"/>
      <c r="J12" s="21">
        <f>H12/H$42</f>
        <v>4.315117704239043E-2</v>
      </c>
      <c r="K12" s="21">
        <f t="shared" si="0"/>
        <v>-5.8422590068159686E-3</v>
      </c>
      <c r="L12" s="21">
        <f t="shared" si="1"/>
        <v>-4.8309932204841921E-3</v>
      </c>
      <c r="M12" s="21">
        <f t="shared" si="2"/>
        <v>-3.6808438190729653E-3</v>
      </c>
    </row>
    <row r="13" spans="1:13" ht="15.6" x14ac:dyDescent="0.3">
      <c r="A13" s="175"/>
      <c r="B13" s="18" t="s">
        <v>183</v>
      </c>
      <c r="C13" s="22">
        <v>44422157.939999327</v>
      </c>
      <c r="D13" s="22">
        <v>47164582.279999815</v>
      </c>
      <c r="E13" s="22">
        <v>53101971.889999948</v>
      </c>
      <c r="F13" s="22">
        <v>55876763.949999973</v>
      </c>
      <c r="G13" s="22">
        <v>52375081.030000016</v>
      </c>
      <c r="H13" s="22">
        <v>56730377.849999934</v>
      </c>
      <c r="I13" s="20"/>
      <c r="J13" s="21">
        <f>H13/H$43</f>
        <v>4.1674056210701901E-2</v>
      </c>
      <c r="K13" s="21">
        <f t="shared" si="0"/>
        <v>8.3155896551362657E-2</v>
      </c>
      <c r="L13" s="21">
        <f t="shared" si="1"/>
        <v>7.9469886485338259E-2</v>
      </c>
      <c r="M13" s="21">
        <f t="shared" si="2"/>
        <v>5.0130336883969395E-2</v>
      </c>
    </row>
    <row r="14" spans="1:13" ht="15.6" x14ac:dyDescent="0.3">
      <c r="A14" s="175"/>
      <c r="B14" s="18" t="s">
        <v>184</v>
      </c>
      <c r="C14" s="22">
        <v>42713.613403845506</v>
      </c>
      <c r="D14" s="22">
        <v>44369.315409219016</v>
      </c>
      <c r="E14" s="22">
        <v>50766.703527724618</v>
      </c>
      <c r="F14" s="22">
        <v>54513.916048780462</v>
      </c>
      <c r="G14" s="22">
        <v>50998.131480038966</v>
      </c>
      <c r="H14" s="22">
        <v>55563.543437806009</v>
      </c>
      <c r="I14" s="20"/>
      <c r="J14" s="35"/>
      <c r="K14" s="21">
        <f t="shared" si="0"/>
        <v>8.9521161369490121E-2</v>
      </c>
      <c r="L14" s="21">
        <f t="shared" si="1"/>
        <v>8.4710113690768862E-2</v>
      </c>
      <c r="M14" s="21">
        <f t="shared" si="2"/>
        <v>5.4009983015192109E-2</v>
      </c>
    </row>
    <row r="15" spans="1:13" ht="15.6" x14ac:dyDescent="0.3">
      <c r="A15" s="174" t="s">
        <v>216</v>
      </c>
      <c r="B15" s="18" t="s">
        <v>201</v>
      </c>
      <c r="C15" s="19">
        <v>317</v>
      </c>
      <c r="D15" s="19">
        <v>318</v>
      </c>
      <c r="E15" s="19">
        <v>318</v>
      </c>
      <c r="F15" s="19">
        <v>313</v>
      </c>
      <c r="G15" s="19">
        <v>327</v>
      </c>
      <c r="H15" s="19">
        <v>336</v>
      </c>
      <c r="I15" s="20"/>
      <c r="J15" s="21">
        <f>H15/H$42</f>
        <v>1.4200583238240142E-2</v>
      </c>
      <c r="K15" s="21">
        <f t="shared" si="0"/>
        <v>2.7522935779816515E-2</v>
      </c>
      <c r="L15" s="21">
        <f t="shared" si="1"/>
        <v>-4.2239151825214094E-3</v>
      </c>
      <c r="M15" s="21">
        <f t="shared" si="2"/>
        <v>1.1709907613943082E-2</v>
      </c>
    </row>
    <row r="16" spans="1:13" ht="15.6" x14ac:dyDescent="0.3">
      <c r="A16" s="175"/>
      <c r="B16" s="18" t="s">
        <v>183</v>
      </c>
      <c r="C16" s="22">
        <v>9916217.4400000498</v>
      </c>
      <c r="D16" s="22">
        <v>10801424.630000016</v>
      </c>
      <c r="E16" s="22">
        <v>12226147.380000003</v>
      </c>
      <c r="F16" s="22">
        <v>13423039.720000003</v>
      </c>
      <c r="G16" s="22">
        <v>13514939.509999996</v>
      </c>
      <c r="H16" s="22">
        <v>14830692.710000008</v>
      </c>
      <c r="I16" s="20"/>
      <c r="J16" s="21">
        <f>H16/H$43</f>
        <v>1.0894606118689688E-2</v>
      </c>
      <c r="K16" s="21">
        <f t="shared" si="0"/>
        <v>9.7355463487384317E-2</v>
      </c>
      <c r="L16" s="21">
        <f t="shared" si="1"/>
        <v>0.10620328716537775</v>
      </c>
      <c r="M16" s="21">
        <f t="shared" si="2"/>
        <v>8.383476934451517E-2</v>
      </c>
    </row>
    <row r="17" spans="1:13" ht="15.6" x14ac:dyDescent="0.3">
      <c r="A17" s="175"/>
      <c r="B17" s="18" t="s">
        <v>184</v>
      </c>
      <c r="C17" s="22">
        <v>31281.443028391324</v>
      </c>
      <c r="D17" s="22">
        <v>33966.744119496907</v>
      </c>
      <c r="E17" s="22">
        <v>38447.004339622647</v>
      </c>
      <c r="F17" s="22">
        <v>42885.110926517576</v>
      </c>
      <c r="G17" s="22">
        <v>41330.090244648309</v>
      </c>
      <c r="H17" s="22">
        <v>44138.966398809549</v>
      </c>
      <c r="I17" s="20"/>
      <c r="J17" s="35"/>
      <c r="K17" s="21">
        <f t="shared" si="0"/>
        <v>6.7962013572543598E-2</v>
      </c>
      <c r="L17" s="21">
        <f t="shared" si="1"/>
        <v>0.11089561602409836</v>
      </c>
      <c r="M17" s="21">
        <f t="shared" si="2"/>
        <v>7.1290061694339268E-2</v>
      </c>
    </row>
    <row r="18" spans="1:13" ht="15.6" x14ac:dyDescent="0.3">
      <c r="A18" s="174" t="s">
        <v>217</v>
      </c>
      <c r="B18" s="18" t="s">
        <v>201</v>
      </c>
      <c r="C18" s="19">
        <v>8900</v>
      </c>
      <c r="D18" s="19">
        <v>8868</v>
      </c>
      <c r="E18" s="19">
        <v>8808</v>
      </c>
      <c r="F18" s="19">
        <v>8794</v>
      </c>
      <c r="G18" s="19">
        <v>8801</v>
      </c>
      <c r="H18" s="19">
        <v>8833</v>
      </c>
      <c r="I18" s="20"/>
      <c r="J18" s="21">
        <f>H18/H$42</f>
        <v>0.37331473733147374</v>
      </c>
      <c r="K18" s="21">
        <f t="shared" si="0"/>
        <v>3.6359504601749799E-3</v>
      </c>
      <c r="L18" s="21">
        <f t="shared" si="1"/>
        <v>-3.9859037734873981E-3</v>
      </c>
      <c r="M18" s="21">
        <f t="shared" si="2"/>
        <v>-1.5101723354332686E-3</v>
      </c>
    </row>
    <row r="19" spans="1:13" ht="15.6" x14ac:dyDescent="0.3">
      <c r="A19" s="175"/>
      <c r="B19" s="18" t="s">
        <v>183</v>
      </c>
      <c r="C19" s="22">
        <v>428221278.34004521</v>
      </c>
      <c r="D19" s="22">
        <v>454427295.70004213</v>
      </c>
      <c r="E19" s="22">
        <v>491854530.38000232</v>
      </c>
      <c r="F19" s="22">
        <v>509876472.39000028</v>
      </c>
      <c r="G19" s="22">
        <v>484370314.91000187</v>
      </c>
      <c r="H19" s="22">
        <v>511997699.2400077</v>
      </c>
      <c r="I19" s="20"/>
      <c r="J19" s="21">
        <f>H19/H$43</f>
        <v>0.37611279364814154</v>
      </c>
      <c r="K19" s="21">
        <f t="shared" si="0"/>
        <v>5.7037732246533551E-2</v>
      </c>
      <c r="L19" s="21">
        <f t="shared" si="1"/>
        <v>5.990166961918475E-2</v>
      </c>
      <c r="M19" s="21">
        <f t="shared" si="2"/>
        <v>3.6382218716616954E-2</v>
      </c>
    </row>
    <row r="20" spans="1:13" ht="15.6" x14ac:dyDescent="0.3">
      <c r="A20" s="175"/>
      <c r="B20" s="18" t="s">
        <v>184</v>
      </c>
      <c r="C20" s="22">
        <v>48114.750375285977</v>
      </c>
      <c r="D20" s="22">
        <v>51243.492974745393</v>
      </c>
      <c r="E20" s="22">
        <v>55841.795002270926</v>
      </c>
      <c r="F20" s="22">
        <v>57980.040071639785</v>
      </c>
      <c r="G20" s="22">
        <v>55035.827168503791</v>
      </c>
      <c r="H20" s="22">
        <v>57964.191015510893</v>
      </c>
      <c r="I20" s="20"/>
      <c r="J20" s="35"/>
      <c r="K20" s="21">
        <f t="shared" si="0"/>
        <v>5.3208318974498167E-2</v>
      </c>
      <c r="L20" s="21">
        <f t="shared" si="1"/>
        <v>6.4143242183736016E-2</v>
      </c>
      <c r="M20" s="21">
        <f t="shared" si="2"/>
        <v>3.794970164160727E-2</v>
      </c>
    </row>
    <row r="21" spans="1:13" ht="15.6" x14ac:dyDescent="0.3">
      <c r="A21" s="174" t="s">
        <v>218</v>
      </c>
      <c r="B21" s="18" t="s">
        <v>201</v>
      </c>
      <c r="C21" s="19">
        <v>1773</v>
      </c>
      <c r="D21" s="19">
        <v>1843</v>
      </c>
      <c r="E21" s="19">
        <v>1877</v>
      </c>
      <c r="F21" s="19">
        <v>1906</v>
      </c>
      <c r="G21" s="19">
        <v>1949</v>
      </c>
      <c r="H21" s="19">
        <v>1969</v>
      </c>
      <c r="I21" s="20"/>
      <c r="J21" s="21">
        <f>H21/H$42</f>
        <v>8.3217108321710836E-2</v>
      </c>
      <c r="K21" s="21">
        <f t="shared" si="0"/>
        <v>1.0261672652642381E-2</v>
      </c>
      <c r="L21" s="21">
        <f t="shared" si="1"/>
        <v>2.4404286136209929E-2</v>
      </c>
      <c r="M21" s="21">
        <f t="shared" si="2"/>
        <v>2.1191981699580476E-2</v>
      </c>
    </row>
    <row r="22" spans="1:13" ht="15.6" x14ac:dyDescent="0.3">
      <c r="A22" s="175"/>
      <c r="B22" s="18" t="s">
        <v>183</v>
      </c>
      <c r="C22" s="22">
        <v>134003593.419999</v>
      </c>
      <c r="D22" s="22">
        <v>143247485.55999994</v>
      </c>
      <c r="E22" s="22">
        <v>152513987.87000111</v>
      </c>
      <c r="F22" s="22">
        <v>158519333.57000095</v>
      </c>
      <c r="G22" s="22">
        <v>152217405.48000079</v>
      </c>
      <c r="H22" s="22">
        <v>157979360.63000086</v>
      </c>
      <c r="I22" s="20"/>
      <c r="J22" s="21">
        <f>H22/H$43</f>
        <v>0.11605141732764626</v>
      </c>
      <c r="K22" s="21">
        <f t="shared" si="0"/>
        <v>3.7853457900102659E-2</v>
      </c>
      <c r="L22" s="21">
        <f t="shared" si="1"/>
        <v>5.7601190764441146E-2</v>
      </c>
      <c r="M22" s="21">
        <f t="shared" si="2"/>
        <v>3.3467399524216734E-2</v>
      </c>
    </row>
    <row r="23" spans="1:13" ht="15.6" x14ac:dyDescent="0.3">
      <c r="A23" s="175"/>
      <c r="B23" s="18" t="s">
        <v>184</v>
      </c>
      <c r="C23" s="22">
        <v>75580.142932881557</v>
      </c>
      <c r="D23" s="22">
        <v>77725.16850786758</v>
      </c>
      <c r="E23" s="22">
        <v>81254.122466702771</v>
      </c>
      <c r="F23" s="22">
        <v>83168.590540399236</v>
      </c>
      <c r="G23" s="22">
        <v>78100.259353515037</v>
      </c>
      <c r="H23" s="22">
        <v>80233.296409345276</v>
      </c>
      <c r="I23" s="20"/>
      <c r="J23" s="35"/>
      <c r="K23" s="21">
        <f t="shared" si="0"/>
        <v>2.7311523335347764E-2</v>
      </c>
      <c r="L23" s="21">
        <f t="shared" si="1"/>
        <v>3.2406057918247466E-2</v>
      </c>
      <c r="M23" s="21">
        <f t="shared" si="2"/>
        <v>1.2020675881342369E-2</v>
      </c>
    </row>
    <row r="24" spans="1:13" ht="15.6" x14ac:dyDescent="0.3">
      <c r="A24" s="174" t="s">
        <v>219</v>
      </c>
      <c r="B24" s="18" t="s">
        <v>201</v>
      </c>
      <c r="C24" s="19">
        <v>789</v>
      </c>
      <c r="D24" s="19">
        <v>805</v>
      </c>
      <c r="E24" s="19">
        <v>807</v>
      </c>
      <c r="F24" s="19">
        <v>806</v>
      </c>
      <c r="G24" s="19">
        <v>806</v>
      </c>
      <c r="H24" s="19">
        <v>797</v>
      </c>
      <c r="I24" s="20"/>
      <c r="J24" s="21">
        <f>H24/H$42</f>
        <v>3.3684121550230338E-2</v>
      </c>
      <c r="K24" s="21">
        <f t="shared" si="0"/>
        <v>-1.1166253101736972E-2</v>
      </c>
      <c r="L24" s="21">
        <f t="shared" si="1"/>
        <v>7.1311133730811438E-3</v>
      </c>
      <c r="M24" s="21">
        <f t="shared" si="2"/>
        <v>2.0197084578690294E-3</v>
      </c>
    </row>
    <row r="25" spans="1:13" ht="15.6" x14ac:dyDescent="0.3">
      <c r="A25" s="175"/>
      <c r="B25" s="18" t="s">
        <v>183</v>
      </c>
      <c r="C25" s="22">
        <v>109189099.27999996</v>
      </c>
      <c r="D25" s="22">
        <v>114193295.9200004</v>
      </c>
      <c r="E25" s="22">
        <v>118041420.87000048</v>
      </c>
      <c r="F25" s="22">
        <v>119991907.22000028</v>
      </c>
      <c r="G25" s="22">
        <v>113555962.2300002</v>
      </c>
      <c r="H25" s="22">
        <v>116347801.84999996</v>
      </c>
      <c r="I25" s="20"/>
      <c r="J25" s="21">
        <f>H25/H$43</f>
        <v>8.5468932484617857E-2</v>
      </c>
      <c r="K25" s="21">
        <f t="shared" si="0"/>
        <v>2.4585583752485644E-2</v>
      </c>
      <c r="L25" s="21">
        <f t="shared" si="1"/>
        <v>3.1947391567331396E-2</v>
      </c>
      <c r="M25" s="21">
        <f t="shared" si="2"/>
        <v>1.2781546968420932E-2</v>
      </c>
    </row>
    <row r="26" spans="1:13" ht="15.6" x14ac:dyDescent="0.3">
      <c r="A26" s="175"/>
      <c r="B26" s="18" t="s">
        <v>184</v>
      </c>
      <c r="C26" s="22">
        <v>138389.22595690741</v>
      </c>
      <c r="D26" s="22">
        <v>141855.02598757815</v>
      </c>
      <c r="E26" s="22">
        <v>146271.89698884817</v>
      </c>
      <c r="F26" s="22">
        <v>148873.33401985146</v>
      </c>
      <c r="G26" s="22">
        <v>140888.2906079407</v>
      </c>
      <c r="H26" s="22">
        <v>145982.18550815553</v>
      </c>
      <c r="I26" s="20"/>
      <c r="J26" s="35"/>
      <c r="K26" s="21">
        <f t="shared" si="0"/>
        <v>3.6155558976792138E-2</v>
      </c>
      <c r="L26" s="21">
        <f t="shared" si="1"/>
        <v>2.4640563542055238E-2</v>
      </c>
      <c r="M26" s="21">
        <f t="shared" si="2"/>
        <v>1.074014654573463E-2</v>
      </c>
    </row>
    <row r="27" spans="1:13" ht="15.6" x14ac:dyDescent="0.3">
      <c r="A27" s="174" t="s">
        <v>220</v>
      </c>
      <c r="B27" s="18" t="s">
        <v>201</v>
      </c>
      <c r="C27" s="19">
        <v>768</v>
      </c>
      <c r="D27" s="19">
        <v>765</v>
      </c>
      <c r="E27" s="19">
        <v>756</v>
      </c>
      <c r="F27" s="19">
        <v>757</v>
      </c>
      <c r="G27" s="19">
        <v>754</v>
      </c>
      <c r="H27" s="19">
        <v>741</v>
      </c>
      <c r="I27" s="20"/>
      <c r="J27" s="21">
        <f>H27/H$42</f>
        <v>3.1317357677190315E-2</v>
      </c>
      <c r="K27" s="21">
        <f>(H27-G27)/G27</f>
        <v>-1.7241379310344827E-2</v>
      </c>
      <c r="L27" s="21">
        <f t="shared" si="1"/>
        <v>-4.7972826751929709E-3</v>
      </c>
      <c r="M27" s="21">
        <f>((H27/C27)^(1/5)-1)</f>
        <v>-7.1322653774107403E-3</v>
      </c>
    </row>
    <row r="28" spans="1:13" ht="15.6" x14ac:dyDescent="0.3">
      <c r="A28" s="175"/>
      <c r="B28" s="18" t="s">
        <v>183</v>
      </c>
      <c r="C28" s="22">
        <v>147513985.85999992</v>
      </c>
      <c r="D28" s="22">
        <v>152564211.86000106</v>
      </c>
      <c r="E28" s="22">
        <v>151795694.34000152</v>
      </c>
      <c r="F28" s="22">
        <v>152274704.49000153</v>
      </c>
      <c r="G28" s="22">
        <v>145230947.04000136</v>
      </c>
      <c r="H28" s="22">
        <v>144287197.02000093</v>
      </c>
      <c r="I28" s="20"/>
      <c r="J28" s="21">
        <f>H28/H$43</f>
        <v>0.10599317309317279</v>
      </c>
      <c r="K28" s="21">
        <f>(H28-G28)/G28</f>
        <v>-6.4982707834335632E-3</v>
      </c>
      <c r="L28" s="21">
        <f t="shared" si="1"/>
        <v>1.0643970068994424E-2</v>
      </c>
      <c r="M28" s="21">
        <f>((H28/C28)^(1/5)-1)</f>
        <v>-4.4136816657381894E-3</v>
      </c>
    </row>
    <row r="29" spans="1:13" ht="15.6" x14ac:dyDescent="0.3">
      <c r="A29" s="175"/>
      <c r="B29" s="18" t="s">
        <v>184</v>
      </c>
      <c r="C29" s="22">
        <v>192075.5024218749</v>
      </c>
      <c r="D29" s="22">
        <v>199430.34230065497</v>
      </c>
      <c r="E29" s="22">
        <v>200787.9554761925</v>
      </c>
      <c r="F29" s="22">
        <v>201155.48809775632</v>
      </c>
      <c r="G29" s="22">
        <v>192613.98811671269</v>
      </c>
      <c r="H29" s="22">
        <v>194719.56412955592</v>
      </c>
      <c r="I29" s="20"/>
      <c r="J29" s="35"/>
      <c r="K29" s="21">
        <f>(H29-G29)/G29</f>
        <v>1.0931584115102666E-2</v>
      </c>
      <c r="L29" s="21">
        <f t="shared" si="1"/>
        <v>1.5515685875230334E-2</v>
      </c>
      <c r="M29" s="21">
        <f>((H29/C29)^(1/5)-1)</f>
        <v>2.7381126577810111E-3</v>
      </c>
    </row>
    <row r="30" spans="1:13" ht="15.6" x14ac:dyDescent="0.3">
      <c r="A30" s="174" t="s">
        <v>221</v>
      </c>
      <c r="B30" s="18" t="s">
        <v>201</v>
      </c>
      <c r="C30" s="19">
        <v>826</v>
      </c>
      <c r="D30" s="19">
        <v>821</v>
      </c>
      <c r="E30" s="19">
        <v>812</v>
      </c>
      <c r="F30" s="19">
        <v>809</v>
      </c>
      <c r="G30" s="19">
        <v>808</v>
      </c>
      <c r="H30" s="19">
        <v>805</v>
      </c>
      <c r="I30" s="20"/>
      <c r="J30" s="21">
        <f>H30/H$42</f>
        <v>3.4022230674950339E-2</v>
      </c>
      <c r="K30" s="21">
        <f t="shared" si="0"/>
        <v>-3.7128712871287127E-3</v>
      </c>
      <c r="L30" s="21">
        <f t="shared" si="1"/>
        <v>-6.9079815934023348E-3</v>
      </c>
      <c r="M30" s="21">
        <f t="shared" si="2"/>
        <v>-5.1372581418482888E-3</v>
      </c>
    </row>
    <row r="31" spans="1:13" ht="15.6" x14ac:dyDescent="0.3">
      <c r="A31" s="175"/>
      <c r="B31" s="18" t="s">
        <v>183</v>
      </c>
      <c r="C31" s="22">
        <v>65867335.459999874</v>
      </c>
      <c r="D31" s="22">
        <v>68755239.64000006</v>
      </c>
      <c r="E31" s="22">
        <v>72153122.189999998</v>
      </c>
      <c r="F31" s="22">
        <v>74475419.269999951</v>
      </c>
      <c r="G31" s="22">
        <v>71500690.689999953</v>
      </c>
      <c r="H31" s="22">
        <v>75035275.989999771</v>
      </c>
      <c r="I31" s="20"/>
      <c r="J31" s="21">
        <f>H31/H$43</f>
        <v>5.5120808778339289E-2</v>
      </c>
      <c r="K31" s="21">
        <f t="shared" si="0"/>
        <v>4.9434281905393722E-2</v>
      </c>
      <c r="L31" s="21">
        <f t="shared" si="1"/>
        <v>4.1791845839689534E-2</v>
      </c>
      <c r="M31" s="21">
        <f t="shared" si="2"/>
        <v>2.6405753512798391E-2</v>
      </c>
    </row>
    <row r="32" spans="1:13" ht="15.6" x14ac:dyDescent="0.3">
      <c r="A32" s="175"/>
      <c r="B32" s="18" t="s">
        <v>184</v>
      </c>
      <c r="C32" s="22">
        <v>79742.536876513172</v>
      </c>
      <c r="D32" s="22">
        <v>83745.724287454403</v>
      </c>
      <c r="E32" s="22">
        <v>88858.52486453201</v>
      </c>
      <c r="F32" s="22">
        <v>92058.61467243504</v>
      </c>
      <c r="G32" s="22">
        <v>88490.953824257362</v>
      </c>
      <c r="H32" s="22">
        <v>93211.522968943813</v>
      </c>
      <c r="I32" s="20"/>
      <c r="J32" s="35"/>
      <c r="K32" s="21">
        <f t="shared" si="0"/>
        <v>5.334521711746356E-2</v>
      </c>
      <c r="L32" s="21">
        <f t="shared" si="1"/>
        <v>4.903858507616432E-2</v>
      </c>
      <c r="M32" s="21">
        <f t="shared" si="2"/>
        <v>3.1705893011665376E-2</v>
      </c>
    </row>
    <row r="33" spans="1:13" ht="15.6" customHeight="1" x14ac:dyDescent="0.3">
      <c r="A33" s="233" t="s">
        <v>686</v>
      </c>
      <c r="B33" s="18" t="s">
        <v>201</v>
      </c>
      <c r="C33" s="19">
        <v>356</v>
      </c>
      <c r="D33" s="19">
        <v>436</v>
      </c>
      <c r="E33" s="19">
        <v>532</v>
      </c>
      <c r="F33" s="19">
        <v>750</v>
      </c>
      <c r="G33" s="19">
        <v>997</v>
      </c>
      <c r="H33" s="19">
        <v>1317</v>
      </c>
      <c r="I33" s="20"/>
      <c r="J33" s="21">
        <f>H33/H$42</f>
        <v>5.5661214657030555E-2</v>
      </c>
      <c r="K33" s="21">
        <f t="shared" si="0"/>
        <v>0.32096288866599798</v>
      </c>
      <c r="L33" s="21">
        <f t="shared" si="1"/>
        <v>0.28194803739793617</v>
      </c>
      <c r="M33" s="21">
        <f t="shared" si="2"/>
        <v>0.29905385309650656</v>
      </c>
    </row>
    <row r="34" spans="1:13" ht="15.6" x14ac:dyDescent="0.3">
      <c r="A34" s="234"/>
      <c r="B34" s="18" t="s">
        <v>183</v>
      </c>
      <c r="C34" s="22">
        <v>6796737.7500000317</v>
      </c>
      <c r="D34" s="22">
        <v>8093082.7700000154</v>
      </c>
      <c r="E34" s="22">
        <v>10343795.269999996</v>
      </c>
      <c r="F34" s="22">
        <v>12131685.49</v>
      </c>
      <c r="G34" s="22">
        <v>14246322.970000003</v>
      </c>
      <c r="H34" s="22">
        <v>17770775.220000017</v>
      </c>
      <c r="I34" s="20"/>
      <c r="J34" s="21">
        <f>H34/H$43</f>
        <v>1.3054386617769195E-2</v>
      </c>
      <c r="K34" s="21">
        <f t="shared" si="0"/>
        <v>0.24739381926282514</v>
      </c>
      <c r="L34" s="21">
        <f t="shared" si="1"/>
        <v>0.21303559041932618</v>
      </c>
      <c r="M34" s="21">
        <f t="shared" si="2"/>
        <v>0.21194014655949323</v>
      </c>
    </row>
    <row r="35" spans="1:13" ht="15.6" x14ac:dyDescent="0.3">
      <c r="A35" s="235"/>
      <c r="B35" s="18" t="s">
        <v>184</v>
      </c>
      <c r="C35" s="22">
        <v>19091.959971910201</v>
      </c>
      <c r="D35" s="22">
        <v>18562.116444954165</v>
      </c>
      <c r="E35" s="22">
        <v>19443.224191729314</v>
      </c>
      <c r="F35" s="22">
        <v>16175.580653333334</v>
      </c>
      <c r="G35" s="22">
        <v>14289.190541624877</v>
      </c>
      <c r="H35" s="22">
        <v>13493.37526195901</v>
      </c>
      <c r="I35" s="20"/>
      <c r="J35" s="35"/>
      <c r="K35" s="21">
        <f t="shared" si="0"/>
        <v>-5.5693517232318447E-2</v>
      </c>
      <c r="L35" s="21">
        <f t="shared" si="1"/>
        <v>-5.3756037661625178E-2</v>
      </c>
      <c r="M35" s="21">
        <f t="shared" si="2"/>
        <v>-6.7059349640789412E-2</v>
      </c>
    </row>
    <row r="36" spans="1:13" ht="15.6" x14ac:dyDescent="0.3">
      <c r="A36" s="174" t="s">
        <v>223</v>
      </c>
      <c r="B36" s="18" t="s">
        <v>201</v>
      </c>
      <c r="C36" s="19">
        <v>1034</v>
      </c>
      <c r="D36" s="19">
        <v>1059</v>
      </c>
      <c r="E36" s="19">
        <v>1070</v>
      </c>
      <c r="F36" s="19">
        <v>1076</v>
      </c>
      <c r="G36" s="19">
        <v>1106</v>
      </c>
      <c r="H36" s="19">
        <v>1139</v>
      </c>
      <c r="I36" s="20"/>
      <c r="J36" s="21">
        <f>H36/H$42</f>
        <v>4.8138286632010481E-2</v>
      </c>
      <c r="K36" s="21">
        <f t="shared" si="0"/>
        <v>2.9837251356238697E-2</v>
      </c>
      <c r="L36" s="21">
        <f t="shared" si="1"/>
        <v>1.3360357741016182E-2</v>
      </c>
      <c r="M36" s="21">
        <f t="shared" si="2"/>
        <v>1.9531473106729758E-2</v>
      </c>
    </row>
    <row r="37" spans="1:13" ht="15.6" x14ac:dyDescent="0.3">
      <c r="A37" s="175"/>
      <c r="B37" s="18" t="s">
        <v>183</v>
      </c>
      <c r="C37" s="22">
        <v>21615189.430000126</v>
      </c>
      <c r="D37" s="22">
        <v>25569392.900000073</v>
      </c>
      <c r="E37" s="22">
        <v>29900263.089999992</v>
      </c>
      <c r="F37" s="22">
        <v>31886527.899999991</v>
      </c>
      <c r="G37" s="22">
        <v>31116203.420000006</v>
      </c>
      <c r="H37" s="22">
        <v>34301569.239999995</v>
      </c>
      <c r="I37" s="20"/>
      <c r="J37" s="21">
        <f>H37/H$43</f>
        <v>2.5197884780579591E-2</v>
      </c>
      <c r="K37" s="21">
        <f t="shared" si="0"/>
        <v>0.10237000243906968</v>
      </c>
      <c r="L37" s="21">
        <f t="shared" si="1"/>
        <v>0.13836812995917813</v>
      </c>
      <c r="M37" s="21">
        <f t="shared" si="2"/>
        <v>9.6758448591531598E-2</v>
      </c>
    </row>
    <row r="38" spans="1:13" ht="15.6" x14ac:dyDescent="0.3">
      <c r="A38" s="175"/>
      <c r="B38" s="18" t="s">
        <v>184</v>
      </c>
      <c r="C38" s="22">
        <v>20904.438520309599</v>
      </c>
      <c r="D38" s="22">
        <v>24144.846931067113</v>
      </c>
      <c r="E38" s="22">
        <v>27944.171112149525</v>
      </c>
      <c r="F38" s="22">
        <v>29634.319609665421</v>
      </c>
      <c r="G38" s="22">
        <v>28133.999475587709</v>
      </c>
      <c r="H38" s="22">
        <v>30115.512941176465</v>
      </c>
      <c r="I38" s="20"/>
      <c r="J38" s="35"/>
      <c r="K38" s="21">
        <f t="shared" si="0"/>
        <v>7.0431275414935046E-2</v>
      </c>
      <c r="L38" s="21">
        <f t="shared" si="1"/>
        <v>0.12335964325349114</v>
      </c>
      <c r="M38" s="21">
        <f t="shared" si="2"/>
        <v>7.5747514933967253E-2</v>
      </c>
    </row>
    <row r="39" spans="1:13" ht="15.6" x14ac:dyDescent="0.3">
      <c r="A39" s="174" t="s">
        <v>224</v>
      </c>
      <c r="B39" s="18" t="s">
        <v>201</v>
      </c>
      <c r="C39" s="19">
        <v>2327</v>
      </c>
      <c r="D39" s="19">
        <v>2078</v>
      </c>
      <c r="E39" s="19">
        <v>1806</v>
      </c>
      <c r="F39" s="19">
        <v>1516</v>
      </c>
      <c r="G39" s="19">
        <v>1250</v>
      </c>
      <c r="H39" s="19">
        <v>895</v>
      </c>
      <c r="I39" s="20"/>
      <c r="J39" s="21">
        <f>H39/H$42</f>
        <v>3.7825958328050378E-2</v>
      </c>
      <c r="K39" s="21">
        <f t="shared" si="0"/>
        <v>-0.28399999999999997</v>
      </c>
      <c r="L39" s="21">
        <f t="shared" si="1"/>
        <v>-0.13310278845950951</v>
      </c>
      <c r="M39" s="21">
        <f t="shared" si="2"/>
        <v>-0.17395191180786673</v>
      </c>
    </row>
    <row r="40" spans="1:13" ht="15.6" x14ac:dyDescent="0.3">
      <c r="A40" s="175"/>
      <c r="B40" s="18" t="s">
        <v>183</v>
      </c>
      <c r="C40" s="22">
        <v>216717192.04999858</v>
      </c>
      <c r="D40" s="22">
        <v>192411883.54000086</v>
      </c>
      <c r="E40" s="22">
        <v>164196669.31000119</v>
      </c>
      <c r="F40" s="22">
        <v>135609443.32000053</v>
      </c>
      <c r="G40" s="22">
        <v>95735193.350000054</v>
      </c>
      <c r="H40" s="22">
        <v>56049908.709999934</v>
      </c>
      <c r="I40" s="20"/>
      <c r="J40" s="21">
        <f>H40/H$43</f>
        <v>4.1174184532339578E-2</v>
      </c>
      <c r="K40" s="21">
        <f t="shared" si="0"/>
        <v>-0.41453182733870875</v>
      </c>
      <c r="L40" s="21">
        <f t="shared" si="1"/>
        <v>-0.14467298459280931</v>
      </c>
      <c r="M40" s="21">
        <f t="shared" si="2"/>
        <v>-0.23697931964732166</v>
      </c>
    </row>
    <row r="41" spans="1:13" ht="15.6" x14ac:dyDescent="0.3">
      <c r="A41" s="175"/>
      <c r="B41" s="18" t="s">
        <v>184</v>
      </c>
      <c r="C41" s="22">
        <v>93131.582316286454</v>
      </c>
      <c r="D41" s="22">
        <v>92594.74665062601</v>
      </c>
      <c r="E41" s="22">
        <v>90917.314125139092</v>
      </c>
      <c r="F41" s="22">
        <v>89452.139393140198</v>
      </c>
      <c r="G41" s="22">
        <v>76588.154680000036</v>
      </c>
      <c r="H41" s="22">
        <v>62625.59632402227</v>
      </c>
      <c r="I41" s="20"/>
      <c r="J41" s="35"/>
      <c r="K41" s="21">
        <f t="shared" si="0"/>
        <v>-0.18230702142277752</v>
      </c>
      <c r="L41" s="21">
        <f t="shared" si="1"/>
        <v>-1.3346675914136741E-2</v>
      </c>
      <c r="M41" s="21">
        <f t="shared" si="2"/>
        <v>-7.6299925803829494E-2</v>
      </c>
    </row>
    <row r="42" spans="1:13" ht="15.6" x14ac:dyDescent="0.3">
      <c r="A42" s="176" t="s">
        <v>210</v>
      </c>
      <c r="B42" s="23" t="s">
        <v>201</v>
      </c>
      <c r="C42" s="24">
        <v>22365</v>
      </c>
      <c r="D42" s="24">
        <v>22598</v>
      </c>
      <c r="E42" s="24">
        <v>22652</v>
      </c>
      <c r="F42" s="24">
        <v>22949</v>
      </c>
      <c r="G42" s="24">
        <v>23324</v>
      </c>
      <c r="H42" s="24">
        <v>23661</v>
      </c>
      <c r="I42" s="20"/>
      <c r="J42" s="35"/>
      <c r="K42" s="26">
        <f t="shared" si="0"/>
        <v>1.4448636597496142E-2</v>
      </c>
      <c r="L42" s="26">
        <f t="shared" si="1"/>
        <v>8.6293956403837857E-3</v>
      </c>
      <c r="M42" s="26">
        <f t="shared" si="2"/>
        <v>1.1329879617288263E-2</v>
      </c>
    </row>
    <row r="43" spans="1:13" ht="15.6" x14ac:dyDescent="0.3">
      <c r="A43" s="177"/>
      <c r="B43" s="23" t="s">
        <v>183</v>
      </c>
      <c r="C43" s="27">
        <v>1290235701.0701406</v>
      </c>
      <c r="D43" s="27">
        <v>1340621197.3799713</v>
      </c>
      <c r="E43" s="27">
        <v>1405746350.9499469</v>
      </c>
      <c r="F43" s="27">
        <v>1429708399.5899549</v>
      </c>
      <c r="G43" s="27">
        <v>1333871236.4399593</v>
      </c>
      <c r="H43" s="27">
        <v>1361287645.3200054</v>
      </c>
      <c r="I43" s="20"/>
      <c r="J43" s="35"/>
      <c r="K43" s="26">
        <f t="shared" si="0"/>
        <v>2.0554014608800814E-2</v>
      </c>
      <c r="L43" s="26">
        <f t="shared" si="1"/>
        <v>3.4807270332659845E-2</v>
      </c>
      <c r="M43" s="26">
        <f t="shared" si="2"/>
        <v>1.0778905126564542E-2</v>
      </c>
    </row>
    <row r="44" spans="1:13" ht="15.6" x14ac:dyDescent="0.3">
      <c r="A44" s="177"/>
      <c r="B44" s="23" t="s">
        <v>184</v>
      </c>
      <c r="C44" s="27">
        <v>57689.948628220016</v>
      </c>
      <c r="D44" s="27">
        <v>59324.771987785258</v>
      </c>
      <c r="E44" s="27">
        <v>62058.376785711938</v>
      </c>
      <c r="F44" s="27">
        <v>62299.376861299177</v>
      </c>
      <c r="G44" s="27">
        <v>57188.785647400073</v>
      </c>
      <c r="H44" s="27">
        <v>57532.971781412678</v>
      </c>
      <c r="I44" s="20"/>
      <c r="J44" s="35"/>
      <c r="K44" s="26">
        <f t="shared" si="0"/>
        <v>6.0184200471522448E-3</v>
      </c>
      <c r="L44" s="26">
        <f t="shared" si="1"/>
        <v>2.5953908150431859E-2</v>
      </c>
      <c r="M44" s="26">
        <f t="shared" si="2"/>
        <v>-5.4480195021266997E-4</v>
      </c>
    </row>
    <row r="46" spans="1:13" x14ac:dyDescent="0.3">
      <c r="A46" t="s">
        <v>630</v>
      </c>
    </row>
  </sheetData>
  <sheetProtection algorithmName="SHA-512" hashValue="UofmqA+aTHIs3CzD/w+LY7i38qm6MlrTCCmVZf9lDpQTqS7gwyAPqLSOgXcuCNgoNlneKsyCVL655iq3DOeK5g==" saltValue="Z/6FI67bJjn1KcQJFGlaPQ==" spinCount="100000" sheet="1" objects="1" scenarios="1"/>
  <mergeCells count="18">
    <mergeCell ref="A42:A44"/>
    <mergeCell ref="A9:A11"/>
    <mergeCell ref="A12:A14"/>
    <mergeCell ref="A15:A17"/>
    <mergeCell ref="A18:A20"/>
    <mergeCell ref="A21:A23"/>
    <mergeCell ref="A27:A29"/>
    <mergeCell ref="A24:A26"/>
    <mergeCell ref="A30:A32"/>
    <mergeCell ref="A33:A35"/>
    <mergeCell ref="A36:A38"/>
    <mergeCell ref="A39:A41"/>
    <mergeCell ref="C7:H7"/>
    <mergeCell ref="A1:M1"/>
    <mergeCell ref="A2:M2"/>
    <mergeCell ref="A3:M3"/>
    <mergeCell ref="A4:M4"/>
    <mergeCell ref="A5:M5"/>
  </mergeCells>
  <printOptions horizontalCentered="1"/>
  <pageMargins left="0.25" right="0.25" top="0.75" bottom="0.75" header="0.3" footer="0.3"/>
  <pageSetup scale="66" orientation="landscape" r:id="rId1"/>
  <headerFooter>
    <oddFooter>Page &amp;P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43BEA-8042-4090-9747-6353D9F3D0FF}">
  <sheetPr>
    <pageSetUpPr fitToPage="1"/>
  </sheetPr>
  <dimension ref="A1:M16"/>
  <sheetViews>
    <sheetView workbookViewId="0">
      <selection activeCell="A2" sqref="A2"/>
    </sheetView>
  </sheetViews>
  <sheetFormatPr defaultRowHeight="14.4" x14ac:dyDescent="0.3"/>
  <cols>
    <col min="1" max="1" width="33.5546875" customWidth="1"/>
    <col min="2" max="2" width="24" bestFit="1" customWidth="1"/>
    <col min="3" max="8" width="16.5546875" bestFit="1" customWidth="1"/>
    <col min="9" max="9" width="2.109375" customWidth="1"/>
    <col min="10" max="10" width="9.88671875" bestFit="1" customWidth="1"/>
    <col min="11" max="13" width="11.5546875" bestFit="1" customWidth="1"/>
  </cols>
  <sheetData>
    <row r="1" spans="1:13" ht="22.8" x14ac:dyDescent="0.4">
      <c r="A1" s="162" t="s">
        <v>631</v>
      </c>
      <c r="B1" s="162"/>
      <c r="C1" s="162"/>
      <c r="D1" s="162"/>
      <c r="E1" s="162"/>
      <c r="F1" s="162"/>
      <c r="G1" s="162"/>
      <c r="H1" s="162"/>
      <c r="I1" s="162"/>
      <c r="J1" s="162"/>
      <c r="K1" s="162"/>
      <c r="L1" s="162"/>
      <c r="M1" s="162"/>
    </row>
    <row r="2" spans="1:13" ht="22.8" x14ac:dyDescent="0.4">
      <c r="A2" s="162" t="s">
        <v>179</v>
      </c>
      <c r="B2" s="162"/>
      <c r="C2" s="162"/>
      <c r="D2" s="162"/>
      <c r="E2" s="162"/>
      <c r="F2" s="162"/>
      <c r="G2" s="162"/>
      <c r="H2" s="162"/>
      <c r="I2" s="162"/>
      <c r="J2" s="162"/>
      <c r="K2" s="162"/>
      <c r="L2" s="162"/>
      <c r="M2" s="162"/>
    </row>
    <row r="3" spans="1:13" ht="22.8" x14ac:dyDescent="0.4">
      <c r="A3" s="162" t="s">
        <v>122</v>
      </c>
      <c r="B3" s="162"/>
      <c r="C3" s="162"/>
      <c r="D3" s="162"/>
      <c r="E3" s="162"/>
      <c r="F3" s="162"/>
      <c r="G3" s="162"/>
      <c r="H3" s="162"/>
      <c r="I3" s="162"/>
      <c r="J3" s="162"/>
      <c r="K3" s="162"/>
      <c r="L3" s="162"/>
      <c r="M3" s="162"/>
    </row>
    <row r="4" spans="1:13" ht="22.8" x14ac:dyDescent="0.4">
      <c r="A4" s="162" t="s">
        <v>236</v>
      </c>
      <c r="B4" s="162"/>
      <c r="C4" s="162"/>
      <c r="D4" s="162"/>
      <c r="E4" s="162"/>
      <c r="F4" s="162"/>
      <c r="G4" s="162"/>
      <c r="H4" s="162"/>
      <c r="I4" s="162"/>
      <c r="J4" s="162"/>
      <c r="K4" s="162"/>
      <c r="L4" s="162"/>
      <c r="M4" s="162"/>
    </row>
    <row r="5" spans="1:13" ht="22.8" x14ac:dyDescent="0.4">
      <c r="A5" s="162" t="s">
        <v>708</v>
      </c>
      <c r="B5" s="162"/>
      <c r="C5" s="162"/>
      <c r="D5" s="162"/>
      <c r="E5" s="162"/>
      <c r="F5" s="162"/>
      <c r="G5" s="162"/>
      <c r="H5" s="162"/>
      <c r="I5" s="162"/>
      <c r="J5" s="162"/>
      <c r="K5" s="162"/>
      <c r="L5" s="162"/>
      <c r="M5" s="162"/>
    </row>
    <row r="6" spans="1:13" ht="22.8" x14ac:dyDescent="0.4">
      <c r="A6" s="34"/>
      <c r="B6" s="34"/>
      <c r="C6" s="34"/>
      <c r="D6" s="34"/>
      <c r="E6" s="34"/>
      <c r="F6" s="34"/>
      <c r="G6" s="34"/>
      <c r="H6" s="34"/>
      <c r="I6" s="34"/>
      <c r="J6" s="34"/>
      <c r="K6" s="34"/>
      <c r="L6" s="34"/>
      <c r="M6" s="34"/>
    </row>
    <row r="7" spans="1:13" ht="15.6" x14ac:dyDescent="0.3">
      <c r="A7" s="28"/>
      <c r="B7" s="28"/>
      <c r="C7" s="230" t="s">
        <v>181</v>
      </c>
      <c r="D7" s="231"/>
      <c r="E7" s="231"/>
      <c r="F7" s="231"/>
      <c r="G7" s="231"/>
      <c r="H7" s="232"/>
      <c r="I7" s="9"/>
      <c r="J7" s="148" t="s">
        <v>709</v>
      </c>
      <c r="K7" s="149" t="s">
        <v>710</v>
      </c>
      <c r="L7" s="149" t="s">
        <v>711</v>
      </c>
      <c r="M7" s="149" t="s">
        <v>712</v>
      </c>
    </row>
    <row r="8" spans="1:13" ht="15.6" x14ac:dyDescent="0.3">
      <c r="A8" s="146" t="s">
        <v>237</v>
      </c>
      <c r="B8" s="146" t="s">
        <v>195</v>
      </c>
      <c r="C8" s="147" t="s">
        <v>186</v>
      </c>
      <c r="D8" s="147" t="s">
        <v>187</v>
      </c>
      <c r="E8" s="147" t="s">
        <v>188</v>
      </c>
      <c r="F8" s="147" t="s">
        <v>189</v>
      </c>
      <c r="G8" s="147" t="s">
        <v>682</v>
      </c>
      <c r="H8" s="147" t="s">
        <v>709</v>
      </c>
      <c r="I8" s="35"/>
      <c r="J8" s="150" t="s">
        <v>196</v>
      </c>
      <c r="K8" s="150" t="s">
        <v>197</v>
      </c>
      <c r="L8" s="150" t="s">
        <v>685</v>
      </c>
      <c r="M8" s="150" t="s">
        <v>685</v>
      </c>
    </row>
    <row r="9" spans="1:13" ht="15.6" x14ac:dyDescent="0.3">
      <c r="A9" s="174" t="s">
        <v>238</v>
      </c>
      <c r="B9" s="18" t="s">
        <v>201</v>
      </c>
      <c r="C9" s="19">
        <v>22365</v>
      </c>
      <c r="D9" s="19">
        <v>22598</v>
      </c>
      <c r="E9" s="19">
        <v>22652</v>
      </c>
      <c r="F9" s="19">
        <v>22949</v>
      </c>
      <c r="G9" s="19">
        <v>23324</v>
      </c>
      <c r="H9" s="19">
        <v>23661</v>
      </c>
      <c r="I9" s="20"/>
      <c r="J9" s="21">
        <f>H9/H$13</f>
        <v>1</v>
      </c>
      <c r="K9" s="21">
        <f>(H9-G9)/G9</f>
        <v>1.4448636597496142E-2</v>
      </c>
      <c r="L9" s="21">
        <f>((F9/C9)^(1/3)-1)</f>
        <v>8.6293956403837857E-3</v>
      </c>
      <c r="M9" s="21">
        <f>((H9/C9)^(1/5)-1)</f>
        <v>1.1329879617288263E-2</v>
      </c>
    </row>
    <row r="10" spans="1:13" ht="15.6" x14ac:dyDescent="0.3">
      <c r="A10" s="175"/>
      <c r="B10" s="18" t="s">
        <v>183</v>
      </c>
      <c r="C10" s="22">
        <v>1290235701.0701406</v>
      </c>
      <c r="D10" s="22">
        <v>1340621197.3800001</v>
      </c>
      <c r="E10" s="22">
        <v>1405746350.9499581</v>
      </c>
      <c r="F10" s="22">
        <v>1429708399.5899575</v>
      </c>
      <c r="G10" s="22">
        <v>1333871236.4399571</v>
      </c>
      <c r="H10" s="22">
        <v>1361287645.3199961</v>
      </c>
      <c r="I10" s="20"/>
      <c r="J10" s="21">
        <f>H10/H$14</f>
        <v>0.99999999999999334</v>
      </c>
      <c r="K10" s="21">
        <f>(H10-G10)/G10</f>
        <v>2.0554014608795485E-2</v>
      </c>
      <c r="L10" s="21">
        <f t="shared" ref="L10:L14" si="0">((F10/C10)^(1/3)-1)</f>
        <v>3.4807270332660512E-2</v>
      </c>
      <c r="M10" s="21">
        <f>((H10/C10)^(1/5)-1)</f>
        <v>1.077890512656321E-2</v>
      </c>
    </row>
    <row r="11" spans="1:13" ht="15.6" x14ac:dyDescent="0.3">
      <c r="A11" s="174" t="s">
        <v>239</v>
      </c>
      <c r="B11" s="18" t="s">
        <v>201</v>
      </c>
      <c r="C11" s="19">
        <v>0</v>
      </c>
      <c r="D11" s="19">
        <v>0</v>
      </c>
      <c r="E11" s="19">
        <v>0</v>
      </c>
      <c r="F11" s="19">
        <v>0</v>
      </c>
      <c r="G11" s="19">
        <v>0</v>
      </c>
      <c r="H11" s="19">
        <v>0</v>
      </c>
      <c r="I11" s="20"/>
      <c r="J11" s="21"/>
      <c r="K11" s="21"/>
      <c r="L11" s="21"/>
      <c r="M11" s="21"/>
    </row>
    <row r="12" spans="1:13" ht="15.6" x14ac:dyDescent="0.3">
      <c r="A12" s="175"/>
      <c r="B12" s="18" t="s">
        <v>183</v>
      </c>
      <c r="C12" s="22">
        <v>0</v>
      </c>
      <c r="D12" s="22">
        <v>0</v>
      </c>
      <c r="E12" s="22">
        <v>0</v>
      </c>
      <c r="F12" s="22">
        <v>0</v>
      </c>
      <c r="G12" s="22">
        <v>0</v>
      </c>
      <c r="H12" s="22">
        <v>0</v>
      </c>
      <c r="I12" s="20"/>
      <c r="J12" s="21"/>
      <c r="K12" s="21"/>
      <c r="L12" s="21"/>
      <c r="M12" s="21"/>
    </row>
    <row r="13" spans="1:13" s="33" customFormat="1" ht="15.6" x14ac:dyDescent="0.3">
      <c r="A13" s="176" t="s">
        <v>210</v>
      </c>
      <c r="B13" s="23" t="s">
        <v>201</v>
      </c>
      <c r="C13" s="24">
        <v>22365</v>
      </c>
      <c r="D13" s="24">
        <v>22598</v>
      </c>
      <c r="E13" s="24">
        <v>22652</v>
      </c>
      <c r="F13" s="24">
        <v>22949</v>
      </c>
      <c r="G13" s="24">
        <v>23324</v>
      </c>
      <c r="H13" s="24">
        <v>23661</v>
      </c>
      <c r="I13" s="36"/>
      <c r="J13" s="26"/>
      <c r="K13" s="26">
        <f>(H13-G13)/G13</f>
        <v>1.4448636597496142E-2</v>
      </c>
      <c r="L13" s="26">
        <f t="shared" si="0"/>
        <v>8.6293956403837857E-3</v>
      </c>
      <c r="M13" s="26">
        <f>((H13/C13)^(1/5)-1)</f>
        <v>1.1329879617288263E-2</v>
      </c>
    </row>
    <row r="14" spans="1:13" s="33" customFormat="1" ht="15.6" x14ac:dyDescent="0.3">
      <c r="A14" s="177"/>
      <c r="B14" s="23" t="s">
        <v>183</v>
      </c>
      <c r="C14" s="27">
        <v>1290235701.0701418</v>
      </c>
      <c r="D14" s="27">
        <v>1340621197.3799441</v>
      </c>
      <c r="E14" s="27">
        <v>1405746350.9499724</v>
      </c>
      <c r="F14" s="27">
        <v>1429708399.5899611</v>
      </c>
      <c r="G14" s="27">
        <v>1333871236.439954</v>
      </c>
      <c r="H14" s="27">
        <v>1361287645.3200052</v>
      </c>
      <c r="I14" s="36"/>
      <c r="J14" s="26"/>
      <c r="K14" s="26">
        <f>(H14-G14)/G14</f>
        <v>2.0554014608804648E-2</v>
      </c>
      <c r="L14" s="26">
        <f t="shared" si="0"/>
        <v>3.4807270332661178E-2</v>
      </c>
      <c r="M14" s="26">
        <f>((H14/C14)^(1/5)-1)</f>
        <v>1.077890512656432E-2</v>
      </c>
    </row>
    <row r="16" spans="1:13" x14ac:dyDescent="0.3">
      <c r="A16" t="s">
        <v>632</v>
      </c>
    </row>
  </sheetData>
  <sheetProtection algorithmName="SHA-512" hashValue="A7ZpJrrY18EjfPPDqysk7dMGuSC9cJuMyE7DIcg4aWHeNbCkAn9vVKLY6NkViyR2UqxLXIPxiOm0bZMb3Msf3A==" saltValue="qimUpg0STBrD++vaYDyPhA==" spinCount="100000" sheet="1" objects="1" scenarios="1"/>
  <mergeCells count="9">
    <mergeCell ref="A9:A10"/>
    <mergeCell ref="A11:A12"/>
    <mergeCell ref="A13:A14"/>
    <mergeCell ref="A1:M1"/>
    <mergeCell ref="A2:M2"/>
    <mergeCell ref="A3:M3"/>
    <mergeCell ref="A4:M4"/>
    <mergeCell ref="A5:M5"/>
    <mergeCell ref="C7:H7"/>
  </mergeCells>
  <printOptions horizontalCentered="1"/>
  <pageMargins left="0.25" right="0.25" top="0.75" bottom="0.75" header="0.3" footer="0.3"/>
  <pageSetup scale="65" orientation="landscape" r:id="rId1"/>
  <headerFooter>
    <oddFooter>Page &amp;P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67556-C861-47A5-884A-93AF8BCC5D7A}">
  <sheetPr>
    <pageSetUpPr fitToPage="1"/>
  </sheetPr>
  <dimension ref="A1:G14"/>
  <sheetViews>
    <sheetView workbookViewId="0">
      <selection activeCell="A2" sqref="A2"/>
    </sheetView>
  </sheetViews>
  <sheetFormatPr defaultRowHeight="14.4" x14ac:dyDescent="0.3"/>
  <cols>
    <col min="1" max="1" width="32.6640625" bestFit="1" customWidth="1"/>
    <col min="2" max="4" width="16.5546875" bestFit="1" customWidth="1"/>
    <col min="5" max="5" width="16.5546875" customWidth="1"/>
    <col min="6" max="7" width="16.5546875" bestFit="1" customWidth="1"/>
  </cols>
  <sheetData>
    <row r="1" spans="1:7" ht="22.8" x14ac:dyDescent="0.4">
      <c r="A1" s="162" t="s">
        <v>633</v>
      </c>
      <c r="B1" s="162"/>
      <c r="C1" s="162"/>
      <c r="D1" s="162"/>
      <c r="E1" s="162"/>
      <c r="F1" s="162"/>
      <c r="G1" s="162"/>
    </row>
    <row r="2" spans="1:7" ht="22.8" x14ac:dyDescent="0.4">
      <c r="A2" s="162" t="s">
        <v>179</v>
      </c>
      <c r="B2" s="162"/>
      <c r="C2" s="162"/>
      <c r="D2" s="162"/>
      <c r="E2" s="162"/>
      <c r="F2" s="162"/>
      <c r="G2" s="162"/>
    </row>
    <row r="3" spans="1:7" ht="22.8" x14ac:dyDescent="0.4">
      <c r="A3" s="162" t="s">
        <v>122</v>
      </c>
      <c r="B3" s="162"/>
      <c r="C3" s="162"/>
      <c r="D3" s="162"/>
      <c r="E3" s="162"/>
      <c r="F3" s="162"/>
      <c r="G3" s="162"/>
    </row>
    <row r="4" spans="1:7" ht="22.8" x14ac:dyDescent="0.4">
      <c r="A4" s="162" t="s">
        <v>242</v>
      </c>
      <c r="B4" s="162"/>
      <c r="C4" s="162"/>
      <c r="D4" s="162"/>
      <c r="E4" s="162"/>
      <c r="F4" s="162"/>
      <c r="G4" s="162"/>
    </row>
    <row r="5" spans="1:7" ht="22.8" x14ac:dyDescent="0.4">
      <c r="A5" s="162" t="s">
        <v>708</v>
      </c>
      <c r="B5" s="162"/>
      <c r="C5" s="162"/>
      <c r="D5" s="162"/>
      <c r="E5" s="162"/>
      <c r="F5" s="162"/>
      <c r="G5" s="162"/>
    </row>
    <row r="6" spans="1:7" ht="22.8" x14ac:dyDescent="0.4">
      <c r="A6" s="34"/>
      <c r="B6" s="34"/>
      <c r="C6" s="34"/>
      <c r="D6" s="34"/>
      <c r="E6" s="34"/>
      <c r="F6" s="34"/>
      <c r="G6" s="34"/>
    </row>
    <row r="7" spans="1:7" ht="15.6" x14ac:dyDescent="0.3">
      <c r="A7" s="28"/>
      <c r="B7" s="230" t="s">
        <v>243</v>
      </c>
      <c r="C7" s="231"/>
      <c r="D7" s="231"/>
      <c r="E7" s="231"/>
      <c r="F7" s="231"/>
      <c r="G7" s="232"/>
    </row>
    <row r="8" spans="1:7" ht="15.6" x14ac:dyDescent="0.3">
      <c r="A8" s="28"/>
      <c r="B8" s="230" t="s">
        <v>181</v>
      </c>
      <c r="C8" s="231"/>
      <c r="D8" s="231"/>
      <c r="E8" s="231"/>
      <c r="F8" s="231"/>
      <c r="G8" s="232"/>
    </row>
    <row r="9" spans="1:7" ht="15.6" x14ac:dyDescent="0.3">
      <c r="A9" s="146" t="s">
        <v>244</v>
      </c>
      <c r="B9" s="147" t="s">
        <v>186</v>
      </c>
      <c r="C9" s="147" t="s">
        <v>187</v>
      </c>
      <c r="D9" s="147" t="s">
        <v>188</v>
      </c>
      <c r="E9" s="147" t="s">
        <v>189</v>
      </c>
      <c r="F9" s="147" t="s">
        <v>682</v>
      </c>
      <c r="G9" s="147" t="s">
        <v>709</v>
      </c>
    </row>
    <row r="10" spans="1:7" ht="15" x14ac:dyDescent="0.3">
      <c r="A10" s="37" t="s">
        <v>245</v>
      </c>
      <c r="B10" s="19">
        <v>2647</v>
      </c>
      <c r="C10" s="19">
        <v>2594</v>
      </c>
      <c r="D10" s="19">
        <v>2534</v>
      </c>
      <c r="E10" s="19">
        <v>2338</v>
      </c>
      <c r="F10" s="19">
        <v>2186</v>
      </c>
      <c r="G10" s="19">
        <v>1975</v>
      </c>
    </row>
    <row r="11" spans="1:7" ht="15" x14ac:dyDescent="0.3">
      <c r="A11" s="37" t="s">
        <v>246</v>
      </c>
      <c r="B11" s="19">
        <v>22333</v>
      </c>
      <c r="C11" s="19">
        <v>22587</v>
      </c>
      <c r="D11" s="19">
        <v>22649</v>
      </c>
      <c r="E11" s="19">
        <v>22935</v>
      </c>
      <c r="F11" s="19">
        <v>23314</v>
      </c>
      <c r="G11" s="19">
        <v>23653</v>
      </c>
    </row>
    <row r="12" spans="1:7" s="33" customFormat="1" ht="15.6" x14ac:dyDescent="0.3">
      <c r="A12" s="38" t="s">
        <v>210</v>
      </c>
      <c r="B12" s="24">
        <v>22365</v>
      </c>
      <c r="C12" s="24">
        <v>22598</v>
      </c>
      <c r="D12" s="24">
        <v>22652</v>
      </c>
      <c r="E12" s="24">
        <v>22949</v>
      </c>
      <c r="F12" s="24">
        <v>23324</v>
      </c>
      <c r="G12" s="24">
        <v>23661</v>
      </c>
    </row>
    <row r="14" spans="1:7" x14ac:dyDescent="0.3">
      <c r="A14" t="s">
        <v>634</v>
      </c>
    </row>
  </sheetData>
  <sheetProtection algorithmName="SHA-512" hashValue="VZqmr1OmR9LHNvoci22qsMk0E3QTDyVqaQGirbisuJGL8zAvXCWfg0smjEOzpSGUT3sMtek0KxG1d+3ptsBLQg==" saltValue="DmfcSmfc6kqsVT7wZ3RK2Q==" spinCount="100000" sheet="1" objects="1" scenarios="1"/>
  <mergeCells count="7">
    <mergeCell ref="B8:G8"/>
    <mergeCell ref="A1:G1"/>
    <mergeCell ref="A2:G2"/>
    <mergeCell ref="A3:G3"/>
    <mergeCell ref="A4:G4"/>
    <mergeCell ref="A5:G5"/>
    <mergeCell ref="B7:G7"/>
  </mergeCells>
  <printOptions horizontalCentered="1"/>
  <pageMargins left="0.25" right="0.25" top="0.75" bottom="0.75" header="0.3" footer="0.3"/>
  <pageSetup fitToHeight="10" orientation="landscape" r:id="rId1"/>
  <headerFooter>
    <oddFooter>Page &amp;P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F3681-CFD4-4681-B03D-97118372FBE2}">
  <sheetPr>
    <pageSetUpPr fitToPage="1"/>
  </sheetPr>
  <dimension ref="A1:G46"/>
  <sheetViews>
    <sheetView topLeftCell="A7"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635</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122</v>
      </c>
      <c r="B3" s="162"/>
      <c r="C3" s="162"/>
      <c r="D3" s="162"/>
      <c r="E3" s="162"/>
      <c r="F3" s="39"/>
      <c r="G3" s="39"/>
    </row>
    <row r="4" spans="1:7" ht="22.95" customHeight="1" x14ac:dyDescent="0.4">
      <c r="A4" s="162" t="s">
        <v>721</v>
      </c>
      <c r="B4" s="162"/>
      <c r="C4" s="162"/>
      <c r="D4" s="162"/>
      <c r="E4" s="162"/>
      <c r="F4" s="39"/>
      <c r="G4" s="39"/>
    </row>
    <row r="5" spans="1:7" ht="22.95" customHeight="1" x14ac:dyDescent="0.4">
      <c r="A5" s="162" t="s">
        <v>713</v>
      </c>
      <c r="B5" s="162"/>
      <c r="C5" s="162"/>
      <c r="D5" s="162"/>
      <c r="E5" s="162"/>
      <c r="F5" s="39"/>
      <c r="G5" s="39"/>
    </row>
    <row r="7" spans="1:7" x14ac:dyDescent="0.3">
      <c r="A7" s="40" t="s">
        <v>205</v>
      </c>
      <c r="B7" s="41" t="s">
        <v>263</v>
      </c>
      <c r="C7" s="47" t="s">
        <v>201</v>
      </c>
      <c r="D7" s="47" t="s">
        <v>183</v>
      </c>
      <c r="E7" s="47" t="s">
        <v>184</v>
      </c>
    </row>
    <row r="8" spans="1:7" x14ac:dyDescent="0.3">
      <c r="A8" s="210" t="s">
        <v>206</v>
      </c>
      <c r="B8" s="103" t="s">
        <v>264</v>
      </c>
      <c r="C8" s="126">
        <v>186</v>
      </c>
      <c r="D8" s="101">
        <v>2000295.23</v>
      </c>
      <c r="E8" s="101">
        <v>10754.275430107527</v>
      </c>
    </row>
    <row r="9" spans="1:7" x14ac:dyDescent="0.3">
      <c r="A9" s="198"/>
      <c r="B9" s="103" t="s">
        <v>718</v>
      </c>
      <c r="C9" s="126">
        <v>915</v>
      </c>
      <c r="D9" s="101">
        <v>11985539.930000015</v>
      </c>
      <c r="E9" s="101">
        <v>13098.950743169415</v>
      </c>
    </row>
    <row r="10" spans="1:7" x14ac:dyDescent="0.3">
      <c r="A10" s="198"/>
      <c r="B10" s="103" t="s">
        <v>717</v>
      </c>
      <c r="C10" s="126">
        <v>34</v>
      </c>
      <c r="D10" s="101">
        <v>222019.71000000002</v>
      </c>
      <c r="E10" s="101">
        <v>6529.9914705882356</v>
      </c>
    </row>
    <row r="11" spans="1:7" x14ac:dyDescent="0.3">
      <c r="A11" s="198"/>
      <c r="B11" s="103" t="s">
        <v>716</v>
      </c>
      <c r="C11" s="126" t="s">
        <v>267</v>
      </c>
      <c r="D11" s="101">
        <v>121495.75999999998</v>
      </c>
      <c r="E11" s="101"/>
    </row>
    <row r="12" spans="1:7" x14ac:dyDescent="0.3">
      <c r="A12" s="198"/>
      <c r="B12" s="103" t="s">
        <v>265</v>
      </c>
      <c r="C12" s="126">
        <v>5857</v>
      </c>
      <c r="D12" s="101">
        <v>72582482.489999503</v>
      </c>
      <c r="E12" s="101">
        <v>12392.433411302631</v>
      </c>
    </row>
    <row r="13" spans="1:7" x14ac:dyDescent="0.3">
      <c r="A13" s="198"/>
      <c r="B13" s="103" t="s">
        <v>715</v>
      </c>
      <c r="C13" s="126">
        <v>298</v>
      </c>
      <c r="D13" s="101">
        <v>3388200.2699999991</v>
      </c>
      <c r="E13" s="101">
        <v>11369.799563758386</v>
      </c>
    </row>
    <row r="14" spans="1:7" x14ac:dyDescent="0.3">
      <c r="A14" s="198"/>
      <c r="B14" s="103" t="s">
        <v>266</v>
      </c>
      <c r="C14" s="126" t="s">
        <v>267</v>
      </c>
      <c r="D14" s="101">
        <v>64440.92</v>
      </c>
      <c r="E14" s="101"/>
    </row>
    <row r="15" spans="1:7" x14ac:dyDescent="0.3">
      <c r="A15" s="198"/>
      <c r="B15" s="103" t="s">
        <v>714</v>
      </c>
      <c r="C15" s="126">
        <v>341</v>
      </c>
      <c r="D15" s="101">
        <v>3558933.94</v>
      </c>
      <c r="E15" s="101">
        <v>10436.75642228739</v>
      </c>
    </row>
    <row r="16" spans="1:7" x14ac:dyDescent="0.3">
      <c r="A16" s="198"/>
      <c r="B16" s="100" t="s">
        <v>605</v>
      </c>
      <c r="C16" s="99">
        <v>7653</v>
      </c>
      <c r="D16" s="98">
        <v>93923408.249998927</v>
      </c>
      <c r="E16" s="98">
        <v>12272.75686005474</v>
      </c>
    </row>
    <row r="17" spans="1:5" x14ac:dyDescent="0.3">
      <c r="A17" s="210" t="s">
        <v>260</v>
      </c>
      <c r="B17" s="103" t="s">
        <v>264</v>
      </c>
      <c r="C17" s="126">
        <v>136</v>
      </c>
      <c r="D17" s="101">
        <v>5512300.7999999998</v>
      </c>
      <c r="E17" s="101">
        <v>40531.623529411765</v>
      </c>
    </row>
    <row r="18" spans="1:5" x14ac:dyDescent="0.3">
      <c r="A18" s="198"/>
      <c r="B18" s="103" t="s">
        <v>718</v>
      </c>
      <c r="C18" s="126">
        <v>1330</v>
      </c>
      <c r="D18" s="101">
        <v>51580653.409999952</v>
      </c>
      <c r="E18" s="101">
        <v>38782.446172932294</v>
      </c>
    </row>
    <row r="19" spans="1:5" x14ac:dyDescent="0.3">
      <c r="A19" s="198"/>
      <c r="B19" s="103" t="s">
        <v>717</v>
      </c>
      <c r="C19" s="126">
        <v>36</v>
      </c>
      <c r="D19" s="101">
        <v>1440194.9200000002</v>
      </c>
      <c r="E19" s="101">
        <v>40005.414444444446</v>
      </c>
    </row>
    <row r="20" spans="1:5" x14ac:dyDescent="0.3">
      <c r="A20" s="198"/>
      <c r="B20" s="103" t="s">
        <v>716</v>
      </c>
      <c r="C20" s="126">
        <v>31</v>
      </c>
      <c r="D20" s="101">
        <v>2523862.21</v>
      </c>
      <c r="E20" s="101">
        <v>81414.91</v>
      </c>
    </row>
    <row r="21" spans="1:5" x14ac:dyDescent="0.3">
      <c r="A21" s="198"/>
      <c r="B21" s="103" t="s">
        <v>265</v>
      </c>
      <c r="C21" s="126">
        <v>6843</v>
      </c>
      <c r="D21" s="101">
        <v>352940547.17000449</v>
      </c>
      <c r="E21" s="101">
        <v>51576.873764431461</v>
      </c>
    </row>
    <row r="22" spans="1:5" x14ac:dyDescent="0.3">
      <c r="A22" s="198"/>
      <c r="B22" s="103" t="s">
        <v>715</v>
      </c>
      <c r="C22" s="126">
        <v>150</v>
      </c>
      <c r="D22" s="101">
        <v>6248891.8099999996</v>
      </c>
      <c r="E22" s="101">
        <v>41659.278733333333</v>
      </c>
    </row>
    <row r="23" spans="1:5" x14ac:dyDescent="0.3">
      <c r="A23" s="198"/>
      <c r="B23" s="103" t="s">
        <v>266</v>
      </c>
      <c r="C23" s="126" t="s">
        <v>267</v>
      </c>
      <c r="D23" s="101">
        <v>101438.45000000003</v>
      </c>
      <c r="E23" s="101"/>
    </row>
    <row r="24" spans="1:5" x14ac:dyDescent="0.3">
      <c r="A24" s="198"/>
      <c r="B24" s="103" t="s">
        <v>714</v>
      </c>
      <c r="C24" s="126">
        <v>191</v>
      </c>
      <c r="D24" s="101">
        <v>3559513.879999999</v>
      </c>
      <c r="E24" s="101">
        <v>18636.198324607325</v>
      </c>
    </row>
    <row r="25" spans="1:5" x14ac:dyDescent="0.3">
      <c r="A25" s="198"/>
      <c r="B25" s="100" t="s">
        <v>605</v>
      </c>
      <c r="C25" s="99">
        <v>8724</v>
      </c>
      <c r="D25" s="98">
        <v>423907402.65000784</v>
      </c>
      <c r="E25" s="98">
        <v>48590.944824622631</v>
      </c>
    </row>
    <row r="26" spans="1:5" x14ac:dyDescent="0.3">
      <c r="A26" s="210" t="s">
        <v>261</v>
      </c>
      <c r="B26" s="103" t="s">
        <v>264</v>
      </c>
      <c r="C26" s="126">
        <v>37</v>
      </c>
      <c r="D26" s="101">
        <v>1430411.3199999994</v>
      </c>
      <c r="E26" s="101">
        <v>38659.765405405386</v>
      </c>
    </row>
    <row r="27" spans="1:5" x14ac:dyDescent="0.3">
      <c r="A27" s="198"/>
      <c r="B27" s="103" t="s">
        <v>718</v>
      </c>
      <c r="C27" s="126">
        <v>697</v>
      </c>
      <c r="D27" s="101">
        <v>45463768.799999952</v>
      </c>
      <c r="E27" s="101">
        <v>65227.788809182144</v>
      </c>
    </row>
    <row r="28" spans="1:5" x14ac:dyDescent="0.3">
      <c r="A28" s="198"/>
      <c r="B28" s="103" t="s">
        <v>717</v>
      </c>
      <c r="C28" s="126">
        <v>21</v>
      </c>
      <c r="D28" s="101">
        <v>2116854.62</v>
      </c>
      <c r="E28" s="101">
        <v>100802.60095238096</v>
      </c>
    </row>
    <row r="29" spans="1:5" x14ac:dyDescent="0.3">
      <c r="A29" s="198"/>
      <c r="B29" s="103" t="s">
        <v>716</v>
      </c>
      <c r="C29" s="126" t="s">
        <v>267</v>
      </c>
      <c r="D29" s="101">
        <v>1057536.5000000002</v>
      </c>
      <c r="E29" s="101"/>
    </row>
    <row r="30" spans="1:5" x14ac:dyDescent="0.3">
      <c r="A30" s="198"/>
      <c r="B30" s="103" t="s">
        <v>265</v>
      </c>
      <c r="C30" s="126">
        <v>4375</v>
      </c>
      <c r="D30" s="101">
        <v>412662363.23000228</v>
      </c>
      <c r="E30" s="101">
        <v>94322.825881143377</v>
      </c>
    </row>
    <row r="31" spans="1:5" x14ac:dyDescent="0.3">
      <c r="A31" s="198"/>
      <c r="B31" s="103" t="s">
        <v>715</v>
      </c>
      <c r="C31" s="126">
        <v>35</v>
      </c>
      <c r="D31" s="101">
        <v>1636487.5000000002</v>
      </c>
      <c r="E31" s="101">
        <v>46756.785714285717</v>
      </c>
    </row>
    <row r="32" spans="1:5" x14ac:dyDescent="0.3">
      <c r="A32" s="198"/>
      <c r="B32" s="103" t="s">
        <v>266</v>
      </c>
      <c r="C32" s="126" t="s">
        <v>267</v>
      </c>
      <c r="D32" s="101">
        <v>162344.08999999994</v>
      </c>
      <c r="E32" s="101"/>
    </row>
    <row r="33" spans="1:5" x14ac:dyDescent="0.3">
      <c r="A33" s="198"/>
      <c r="B33" s="103" t="s">
        <v>714</v>
      </c>
      <c r="C33" s="126">
        <v>38</v>
      </c>
      <c r="D33" s="101">
        <v>1317081.46</v>
      </c>
      <c r="E33" s="101">
        <v>34660.038421052632</v>
      </c>
    </row>
    <row r="34" spans="1:5" x14ac:dyDescent="0.3">
      <c r="A34" s="198"/>
      <c r="B34" s="100" t="s">
        <v>605</v>
      </c>
      <c r="C34" s="99">
        <v>5215</v>
      </c>
      <c r="D34" s="98">
        <v>465846847.52000433</v>
      </c>
      <c r="E34" s="98">
        <v>89328.254558006578</v>
      </c>
    </row>
    <row r="35" spans="1:5" x14ac:dyDescent="0.3">
      <c r="A35" s="210" t="s">
        <v>209</v>
      </c>
      <c r="B35" s="103" t="s">
        <v>264</v>
      </c>
      <c r="C35" s="126" t="s">
        <v>267</v>
      </c>
      <c r="D35" s="101">
        <v>250677.86999999997</v>
      </c>
      <c r="E35" s="101"/>
    </row>
    <row r="36" spans="1:5" x14ac:dyDescent="0.3">
      <c r="A36" s="198"/>
      <c r="B36" s="103" t="s">
        <v>718</v>
      </c>
      <c r="C36" s="126">
        <v>281</v>
      </c>
      <c r="D36" s="101">
        <v>28136319.520000018</v>
      </c>
      <c r="E36" s="101">
        <v>100129.25096085416</v>
      </c>
    </row>
    <row r="37" spans="1:5" x14ac:dyDescent="0.3">
      <c r="A37" s="198"/>
      <c r="B37" s="103" t="s">
        <v>717</v>
      </c>
      <c r="C37" s="126" t="s">
        <v>267</v>
      </c>
      <c r="D37" s="101">
        <v>2016561.7500000005</v>
      </c>
      <c r="E37" s="101"/>
    </row>
    <row r="38" spans="1:5" x14ac:dyDescent="0.3">
      <c r="A38" s="198"/>
      <c r="B38" s="103" t="s">
        <v>716</v>
      </c>
      <c r="C38" s="126" t="s">
        <v>267</v>
      </c>
      <c r="D38" s="101">
        <v>1421164.3399999999</v>
      </c>
      <c r="E38" s="101"/>
    </row>
    <row r="39" spans="1:5" x14ac:dyDescent="0.3">
      <c r="A39" s="198"/>
      <c r="B39" s="103" t="s">
        <v>265</v>
      </c>
      <c r="C39" s="126">
        <v>2733</v>
      </c>
      <c r="D39" s="101">
        <v>343418606.92000288</v>
      </c>
      <c r="E39" s="101">
        <v>125656.27768752392</v>
      </c>
    </row>
    <row r="40" spans="1:5" x14ac:dyDescent="0.3">
      <c r="A40" s="198"/>
      <c r="B40" s="103" t="s">
        <v>715</v>
      </c>
      <c r="C40" s="126" t="s">
        <v>267</v>
      </c>
      <c r="D40" s="101">
        <v>1224203.9000000001</v>
      </c>
      <c r="E40" s="101"/>
    </row>
    <row r="41" spans="1:5" x14ac:dyDescent="0.3">
      <c r="A41" s="198"/>
      <c r="B41" s="103" t="s">
        <v>266</v>
      </c>
      <c r="C41" s="126" t="s">
        <v>267</v>
      </c>
      <c r="D41" s="101">
        <v>341.5</v>
      </c>
      <c r="E41" s="101"/>
    </row>
    <row r="42" spans="1:5" x14ac:dyDescent="0.3">
      <c r="A42" s="198"/>
      <c r="B42" s="103" t="s">
        <v>714</v>
      </c>
      <c r="C42" s="126" t="s">
        <v>267</v>
      </c>
      <c r="D42" s="101">
        <v>1142111.1000000001</v>
      </c>
      <c r="E42" s="101"/>
    </row>
    <row r="43" spans="1:5" x14ac:dyDescent="0.3">
      <c r="A43" s="198"/>
      <c r="B43" s="100" t="s">
        <v>605</v>
      </c>
      <c r="C43" s="99">
        <v>3060</v>
      </c>
      <c r="D43" s="98">
        <v>377609986.90000367</v>
      </c>
      <c r="E43" s="98">
        <v>123401.95650326918</v>
      </c>
    </row>
    <row r="44" spans="1:5" x14ac:dyDescent="0.3">
      <c r="A44" s="185" t="s">
        <v>210</v>
      </c>
      <c r="B44" s="182"/>
      <c r="C44" s="99">
        <v>23661</v>
      </c>
      <c r="D44" s="98">
        <v>1361287645.3200054</v>
      </c>
      <c r="E44" s="98">
        <v>57532.971781412678</v>
      </c>
    </row>
    <row r="46" spans="1:5" x14ac:dyDescent="0.3">
      <c r="A46" t="s">
        <v>636</v>
      </c>
    </row>
  </sheetData>
  <sheetProtection algorithmName="SHA-512" hashValue="5C31AFnO0GN3vvbAaiUSajDcRVcSjjDQibpWui8tQg265DCXVaczOBvWVDYcycZLZOXBctNzGV7BreGUybZH2A==" saltValue="GlwcWOv8fZxZkU7BoFL9Xw==" spinCount="100000" sheet="1" objects="1" scenarios="1"/>
  <mergeCells count="10">
    <mergeCell ref="A44:B44"/>
    <mergeCell ref="A1:E1"/>
    <mergeCell ref="A2:E2"/>
    <mergeCell ref="A3:E3"/>
    <mergeCell ref="A4:E4"/>
    <mergeCell ref="A5:E5"/>
    <mergeCell ref="A8:A16"/>
    <mergeCell ref="A17:A25"/>
    <mergeCell ref="A26:A34"/>
    <mergeCell ref="A35:A43"/>
  </mergeCells>
  <printOptions horizontalCentered="1"/>
  <pageMargins left="0.25" right="0.25" top="0.75" bottom="0.75" header="0.3" footer="0.3"/>
  <pageSetup scale="96" orientation="portrait" r:id="rId1"/>
  <headerFooter>
    <oddFooter>Page &amp;P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BDFD9-0275-44C5-927E-64FC76F4DE06}">
  <sheetPr>
    <pageSetUpPr fitToPage="1"/>
  </sheetPr>
  <dimension ref="A1:G26"/>
  <sheetViews>
    <sheetView workbookViewId="0">
      <selection activeCell="A2" sqref="A2"/>
    </sheetView>
  </sheetViews>
  <sheetFormatPr defaultRowHeight="14.4" x14ac:dyDescent="0.3"/>
  <cols>
    <col min="1" max="1" width="10" customWidth="1"/>
    <col min="2" max="2" width="25.5546875" bestFit="1" customWidth="1"/>
    <col min="3" max="3" width="13.88671875" bestFit="1" customWidth="1"/>
    <col min="4" max="4" width="18.33203125" bestFit="1" customWidth="1"/>
    <col min="5" max="6" width="13.33203125" bestFit="1" customWidth="1"/>
  </cols>
  <sheetData>
    <row r="1" spans="1:7" ht="22.8" x14ac:dyDescent="0.4">
      <c r="A1" s="162" t="s">
        <v>637</v>
      </c>
      <c r="B1" s="162"/>
      <c r="C1" s="162"/>
      <c r="D1" s="162"/>
      <c r="E1" s="162"/>
      <c r="F1" s="39"/>
      <c r="G1" s="39"/>
    </row>
    <row r="2" spans="1:7" ht="22.95" customHeight="1" x14ac:dyDescent="0.4">
      <c r="A2" s="162" t="s">
        <v>179</v>
      </c>
      <c r="B2" s="162"/>
      <c r="C2" s="162"/>
      <c r="D2" s="162"/>
      <c r="E2" s="162"/>
      <c r="F2" s="39"/>
      <c r="G2" s="39"/>
    </row>
    <row r="3" spans="1:7" ht="22.95" customHeight="1" x14ac:dyDescent="0.4">
      <c r="A3" s="162" t="s">
        <v>122</v>
      </c>
      <c r="B3" s="162"/>
      <c r="C3" s="162"/>
      <c r="D3" s="162"/>
      <c r="E3" s="162"/>
      <c r="F3" s="39"/>
      <c r="G3" s="39"/>
    </row>
    <row r="4" spans="1:7" ht="22.95" customHeight="1" x14ac:dyDescent="0.4">
      <c r="A4" s="162" t="s">
        <v>1115</v>
      </c>
      <c r="B4" s="162"/>
      <c r="C4" s="162"/>
      <c r="D4" s="162"/>
      <c r="E4" s="162"/>
      <c r="F4" s="39"/>
      <c r="G4" s="39"/>
    </row>
    <row r="5" spans="1:7" ht="22.95" customHeight="1" x14ac:dyDescent="0.4">
      <c r="A5" s="162" t="s">
        <v>713</v>
      </c>
      <c r="B5" s="162"/>
      <c r="C5" s="162"/>
      <c r="D5" s="162"/>
      <c r="E5" s="162"/>
      <c r="F5" s="39"/>
      <c r="G5" s="39"/>
    </row>
    <row r="7" spans="1:7" x14ac:dyDescent="0.3">
      <c r="A7" s="106" t="s">
        <v>325</v>
      </c>
      <c r="B7" s="106" t="s">
        <v>724</v>
      </c>
      <c r="C7" s="104" t="s">
        <v>201</v>
      </c>
      <c r="D7" s="47" t="s">
        <v>183</v>
      </c>
      <c r="E7" s="104" t="s">
        <v>184</v>
      </c>
    </row>
    <row r="8" spans="1:7" x14ac:dyDescent="0.3">
      <c r="A8" s="210" t="s">
        <v>206</v>
      </c>
      <c r="B8" s="103" t="s">
        <v>723</v>
      </c>
      <c r="C8" s="102">
        <v>641</v>
      </c>
      <c r="D8" s="101">
        <v>6623797.3600000013</v>
      </c>
      <c r="E8" s="101">
        <v>10333.537223088926</v>
      </c>
    </row>
    <row r="9" spans="1:7" x14ac:dyDescent="0.3">
      <c r="A9" s="198"/>
      <c r="B9" s="103" t="s">
        <v>722</v>
      </c>
      <c r="C9" s="102">
        <v>6359</v>
      </c>
      <c r="D9" s="101">
        <v>79595187.199999407</v>
      </c>
      <c r="E9" s="101">
        <v>12516.934612360341</v>
      </c>
    </row>
    <row r="10" spans="1:7" x14ac:dyDescent="0.3">
      <c r="A10" s="198"/>
      <c r="B10" s="103" t="s">
        <v>714</v>
      </c>
      <c r="C10" s="102">
        <v>653</v>
      </c>
      <c r="D10" s="101">
        <v>7704423.6900000051</v>
      </c>
      <c r="E10" s="101">
        <v>11798.50488514549</v>
      </c>
    </row>
    <row r="11" spans="1:7" x14ac:dyDescent="0.3">
      <c r="A11" s="198"/>
      <c r="B11" s="100" t="s">
        <v>605</v>
      </c>
      <c r="C11" s="99">
        <v>7653</v>
      </c>
      <c r="D11" s="98">
        <v>93923408.249999225</v>
      </c>
      <c r="E11" s="98">
        <v>12272.756860054778</v>
      </c>
    </row>
    <row r="12" spans="1:7" x14ac:dyDescent="0.3">
      <c r="A12" s="210" t="s">
        <v>260</v>
      </c>
      <c r="B12" s="103" t="s">
        <v>723</v>
      </c>
      <c r="C12" s="102">
        <v>431</v>
      </c>
      <c r="D12" s="101">
        <v>17106307.540000003</v>
      </c>
      <c r="E12" s="101">
        <v>39689.808677494206</v>
      </c>
    </row>
    <row r="13" spans="1:7" x14ac:dyDescent="0.3">
      <c r="A13" s="198"/>
      <c r="B13" s="103" t="s">
        <v>722</v>
      </c>
      <c r="C13" s="102">
        <v>7820</v>
      </c>
      <c r="D13" s="101">
        <v>395170681.05000544</v>
      </c>
      <c r="E13" s="101">
        <v>50533.335172634965</v>
      </c>
    </row>
    <row r="14" spans="1:7" x14ac:dyDescent="0.3">
      <c r="A14" s="198"/>
      <c r="B14" s="103" t="s">
        <v>714</v>
      </c>
      <c r="C14" s="102">
        <v>473</v>
      </c>
      <c r="D14" s="101">
        <v>11630414.060000004</v>
      </c>
      <c r="E14" s="101">
        <v>24588.613234672313</v>
      </c>
    </row>
    <row r="15" spans="1:7" x14ac:dyDescent="0.3">
      <c r="A15" s="198"/>
      <c r="B15" s="100" t="s">
        <v>605</v>
      </c>
      <c r="C15" s="99">
        <v>8724</v>
      </c>
      <c r="D15" s="98">
        <v>423907402.65000904</v>
      </c>
      <c r="E15" s="98">
        <v>48590.944824622769</v>
      </c>
    </row>
    <row r="16" spans="1:7" x14ac:dyDescent="0.3">
      <c r="A16" s="210" t="s">
        <v>261</v>
      </c>
      <c r="B16" s="103" t="s">
        <v>723</v>
      </c>
      <c r="C16" s="102">
        <v>187</v>
      </c>
      <c r="D16" s="101">
        <v>13838087.930000003</v>
      </c>
      <c r="E16" s="101">
        <v>74000.470213903754</v>
      </c>
    </row>
    <row r="17" spans="1:5" x14ac:dyDescent="0.3">
      <c r="A17" s="198"/>
      <c r="B17" s="103" t="s">
        <v>722</v>
      </c>
      <c r="C17" s="102">
        <v>4950</v>
      </c>
      <c r="D17" s="101">
        <v>449078597.57000381</v>
      </c>
      <c r="E17" s="101">
        <v>90722.949004041177</v>
      </c>
    </row>
    <row r="18" spans="1:5" x14ac:dyDescent="0.3">
      <c r="A18" s="198"/>
      <c r="B18" s="103" t="s">
        <v>714</v>
      </c>
      <c r="C18" s="102">
        <v>78</v>
      </c>
      <c r="D18" s="101">
        <v>2930162.0200000005</v>
      </c>
      <c r="E18" s="101">
        <v>37566.179743589753</v>
      </c>
    </row>
    <row r="19" spans="1:5" x14ac:dyDescent="0.3">
      <c r="A19" s="198"/>
      <c r="B19" s="100" t="s">
        <v>605</v>
      </c>
      <c r="C19" s="99">
        <v>5215</v>
      </c>
      <c r="D19" s="98">
        <v>465846847.52000648</v>
      </c>
      <c r="E19" s="98">
        <v>89328.254558007</v>
      </c>
    </row>
    <row r="20" spans="1:5" x14ac:dyDescent="0.3">
      <c r="A20" s="210" t="s">
        <v>209</v>
      </c>
      <c r="B20" s="103" t="s">
        <v>723</v>
      </c>
      <c r="C20" s="102">
        <v>77</v>
      </c>
      <c r="D20" s="101">
        <v>8304147.8600000031</v>
      </c>
      <c r="E20" s="101">
        <v>107846.07610389615</v>
      </c>
    </row>
    <row r="21" spans="1:5" x14ac:dyDescent="0.3">
      <c r="A21" s="198"/>
      <c r="B21" s="103" t="s">
        <v>722</v>
      </c>
      <c r="C21" s="102">
        <v>2973</v>
      </c>
      <c r="D21" s="101">
        <v>368804608.21000314</v>
      </c>
      <c r="E21" s="101">
        <v>124051.33138580664</v>
      </c>
    </row>
    <row r="22" spans="1:5" x14ac:dyDescent="0.3">
      <c r="A22" s="198"/>
      <c r="B22" s="103" t="s">
        <v>714</v>
      </c>
      <c r="C22" s="126" t="s">
        <v>267</v>
      </c>
      <c r="D22" s="101">
        <v>501230.83</v>
      </c>
      <c r="E22" s="101"/>
    </row>
    <row r="23" spans="1:5" x14ac:dyDescent="0.3">
      <c r="A23" s="198"/>
      <c r="B23" s="100" t="s">
        <v>605</v>
      </c>
      <c r="C23" s="99">
        <v>3060</v>
      </c>
      <c r="D23" s="98">
        <v>377609986.90000367</v>
      </c>
      <c r="E23" s="98">
        <v>123401.95650326918</v>
      </c>
    </row>
    <row r="24" spans="1:5" x14ac:dyDescent="0.3">
      <c r="A24" s="185" t="s">
        <v>210</v>
      </c>
      <c r="B24" s="182"/>
      <c r="C24" s="99">
        <v>23661</v>
      </c>
      <c r="D24" s="98">
        <v>1361287645.3200054</v>
      </c>
      <c r="E24" s="98">
        <v>57532.971781412678</v>
      </c>
    </row>
    <row r="26" spans="1:5" x14ac:dyDescent="0.3">
      <c r="A26" t="s">
        <v>636</v>
      </c>
    </row>
  </sheetData>
  <sheetProtection algorithmName="SHA-512" hashValue="ewa39uaR3Ketxo/OZki9w8rzXe62t6AjTHQTYZPsYIx1IK7NcmYzFtfDbBSQzcmXdoLyTmkTvkD82FzuPzLWeQ==" saltValue="WvUb/dQzeDGhfn3Gbrn7rQ==" spinCount="100000" sheet="1" objects="1" scenarios="1"/>
  <mergeCells count="10">
    <mergeCell ref="A1:E1"/>
    <mergeCell ref="A2:E2"/>
    <mergeCell ref="A3:E3"/>
    <mergeCell ref="A4:E4"/>
    <mergeCell ref="A5:E5"/>
    <mergeCell ref="A8:A11"/>
    <mergeCell ref="A12:A15"/>
    <mergeCell ref="A16:A19"/>
    <mergeCell ref="A20:A23"/>
    <mergeCell ref="A24:B24"/>
  </mergeCells>
  <printOptions horizontalCentered="1"/>
  <pageMargins left="0.25" right="0.25" top="0.75" bottom="0.75" header="0.3" footer="0.3"/>
  <pageSetup fitToHeight="10" orientation="portrait" r:id="rId1"/>
  <headerFooter>
    <oddFooter>Page &amp;P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316A-1EC1-4DF4-A60F-0E3B243B667E}">
  <sheetPr>
    <pageSetUpPr fitToPage="1"/>
  </sheetPr>
  <dimension ref="A1:S35"/>
  <sheetViews>
    <sheetView workbookViewId="0">
      <selection activeCell="A2" sqref="A2"/>
    </sheetView>
  </sheetViews>
  <sheetFormatPr defaultRowHeight="14.4" x14ac:dyDescent="0.3"/>
  <cols>
    <col min="1" max="1" width="34.77734375" bestFit="1" customWidth="1"/>
    <col min="2" max="2" width="5.6640625" bestFit="1" customWidth="1"/>
    <col min="3" max="3" width="11.88671875" bestFit="1" customWidth="1"/>
    <col min="4" max="4" width="8.88671875" bestFit="1" customWidth="1"/>
    <col min="5" max="5" width="5.6640625" bestFit="1" customWidth="1"/>
    <col min="6" max="6" width="11.88671875" bestFit="1" customWidth="1"/>
    <col min="7" max="7" width="8.88671875" bestFit="1" customWidth="1"/>
    <col min="8" max="8" width="5.6640625" bestFit="1" customWidth="1"/>
    <col min="9" max="9" width="11.88671875" bestFit="1" customWidth="1"/>
    <col min="10" max="10" width="8.88671875" bestFit="1" customWidth="1"/>
    <col min="11" max="11" width="6.77734375" bestFit="1" customWidth="1"/>
    <col min="12" max="12" width="11.88671875" bestFit="1" customWidth="1"/>
    <col min="13" max="13" width="8.88671875" bestFit="1" customWidth="1"/>
    <col min="14" max="14" width="5.6640625" bestFit="1" customWidth="1"/>
    <col min="15" max="15" width="11.88671875" bestFit="1" customWidth="1"/>
    <col min="16" max="16" width="8.88671875" bestFit="1" customWidth="1"/>
    <col min="17" max="17" width="5.6640625" bestFit="1" customWidth="1"/>
    <col min="18" max="18" width="11.88671875" bestFit="1" customWidth="1"/>
    <col min="19" max="19" width="8.88671875" bestFit="1" customWidth="1"/>
  </cols>
  <sheetData>
    <row r="1" spans="1:19" ht="22.8" x14ac:dyDescent="0.4">
      <c r="A1" s="162" t="s">
        <v>639</v>
      </c>
      <c r="B1" s="162"/>
      <c r="C1" s="162"/>
      <c r="D1" s="162"/>
      <c r="E1" s="162"/>
      <c r="F1" s="162"/>
      <c r="G1" s="162"/>
      <c r="H1" s="162"/>
      <c r="I1" s="162"/>
      <c r="J1" s="162"/>
      <c r="K1" s="162"/>
      <c r="L1" s="162"/>
      <c r="M1" s="162"/>
      <c r="N1" s="162"/>
      <c r="O1" s="162"/>
      <c r="P1" s="162"/>
      <c r="Q1" s="162"/>
      <c r="R1" s="162"/>
      <c r="S1" s="162"/>
    </row>
    <row r="2" spans="1:19" ht="22.95" customHeight="1" x14ac:dyDescent="0.4">
      <c r="A2" s="162" t="s">
        <v>179</v>
      </c>
      <c r="B2" s="162"/>
      <c r="C2" s="162"/>
      <c r="D2" s="162"/>
      <c r="E2" s="162"/>
      <c r="F2" s="162"/>
      <c r="G2" s="162"/>
      <c r="H2" s="162"/>
      <c r="I2" s="162"/>
      <c r="J2" s="162"/>
      <c r="K2" s="162"/>
      <c r="L2" s="162"/>
      <c r="M2" s="162"/>
      <c r="N2" s="162"/>
      <c r="O2" s="162"/>
      <c r="P2" s="162"/>
      <c r="Q2" s="162"/>
      <c r="R2" s="162"/>
      <c r="S2" s="162"/>
    </row>
    <row r="3" spans="1:19" ht="22.95" customHeight="1" x14ac:dyDescent="0.4">
      <c r="A3" s="162" t="s">
        <v>122</v>
      </c>
      <c r="B3" s="162"/>
      <c r="C3" s="162"/>
      <c r="D3" s="162"/>
      <c r="E3" s="162"/>
      <c r="F3" s="162"/>
      <c r="G3" s="162"/>
      <c r="H3" s="162"/>
      <c r="I3" s="162"/>
      <c r="J3" s="162"/>
      <c r="K3" s="162"/>
      <c r="L3" s="162"/>
      <c r="M3" s="162"/>
      <c r="N3" s="162"/>
      <c r="O3" s="162"/>
      <c r="P3" s="162"/>
      <c r="Q3" s="162"/>
      <c r="R3" s="162"/>
      <c r="S3" s="162"/>
    </row>
    <row r="4" spans="1:19" ht="22.8" x14ac:dyDescent="0.4">
      <c r="A4" s="162" t="s">
        <v>270</v>
      </c>
      <c r="B4" s="162"/>
      <c r="C4" s="162"/>
      <c r="D4" s="162"/>
      <c r="E4" s="162"/>
      <c r="F4" s="162"/>
      <c r="G4" s="162"/>
      <c r="H4" s="162"/>
      <c r="I4" s="162"/>
      <c r="J4" s="162"/>
      <c r="K4" s="162"/>
      <c r="L4" s="162"/>
      <c r="M4" s="162"/>
      <c r="N4" s="162"/>
      <c r="O4" s="162"/>
      <c r="P4" s="162"/>
      <c r="Q4" s="162"/>
      <c r="R4" s="162"/>
      <c r="S4" s="162"/>
    </row>
    <row r="5" spans="1:19" ht="22.95" customHeight="1" x14ac:dyDescent="0.4">
      <c r="A5" s="162" t="s">
        <v>708</v>
      </c>
      <c r="B5" s="162"/>
      <c r="C5" s="162"/>
      <c r="D5" s="162"/>
      <c r="E5" s="162"/>
      <c r="F5" s="162"/>
      <c r="G5" s="162"/>
      <c r="H5" s="162"/>
      <c r="I5" s="162"/>
      <c r="J5" s="162"/>
      <c r="K5" s="162"/>
      <c r="L5" s="162"/>
      <c r="M5" s="162"/>
      <c r="N5" s="162"/>
      <c r="O5" s="162"/>
      <c r="P5" s="162"/>
      <c r="Q5" s="162"/>
      <c r="R5" s="162"/>
      <c r="S5" s="162"/>
    </row>
    <row r="7" spans="1:19" x14ac:dyDescent="0.3">
      <c r="A7" s="33"/>
      <c r="B7" s="189" t="s">
        <v>181</v>
      </c>
      <c r="C7" s="182"/>
      <c r="D7" s="182"/>
      <c r="E7" s="182"/>
      <c r="F7" s="182"/>
      <c r="G7" s="182"/>
      <c r="H7" s="182"/>
      <c r="I7" s="182"/>
      <c r="J7" s="182"/>
      <c r="K7" s="182"/>
      <c r="L7" s="182"/>
      <c r="M7" s="182"/>
      <c r="N7" s="182"/>
      <c r="O7" s="182"/>
      <c r="P7" s="182"/>
      <c r="Q7" s="182"/>
      <c r="R7" s="182"/>
      <c r="S7" s="182"/>
    </row>
    <row r="8" spans="1:19" x14ac:dyDescent="0.3">
      <c r="A8" s="51"/>
      <c r="B8" s="188" t="s">
        <v>186</v>
      </c>
      <c r="C8" s="182"/>
      <c r="D8" s="182"/>
      <c r="E8" s="188" t="s">
        <v>187</v>
      </c>
      <c r="F8" s="182"/>
      <c r="G8" s="182"/>
      <c r="H8" s="188" t="s">
        <v>188</v>
      </c>
      <c r="I8" s="182"/>
      <c r="J8" s="182"/>
      <c r="K8" s="188" t="s">
        <v>189</v>
      </c>
      <c r="L8" s="182"/>
      <c r="M8" s="182"/>
      <c r="N8" s="188" t="s">
        <v>682</v>
      </c>
      <c r="O8" s="182"/>
      <c r="P8" s="182"/>
      <c r="Q8" s="188" t="s">
        <v>709</v>
      </c>
      <c r="R8" s="182"/>
      <c r="S8" s="182"/>
    </row>
    <row r="9" spans="1:19" s="54" customFormat="1" ht="36.6" customHeight="1" x14ac:dyDescent="0.3">
      <c r="A9" s="52" t="s">
        <v>271</v>
      </c>
      <c r="B9" s="53" t="s">
        <v>703</v>
      </c>
      <c r="C9" s="53" t="s">
        <v>183</v>
      </c>
      <c r="D9" s="53" t="s">
        <v>184</v>
      </c>
      <c r="E9" s="53" t="s">
        <v>703</v>
      </c>
      <c r="F9" s="53" t="s">
        <v>183</v>
      </c>
      <c r="G9" s="53" t="s">
        <v>184</v>
      </c>
      <c r="H9" s="53" t="s">
        <v>703</v>
      </c>
      <c r="I9" s="53" t="s">
        <v>183</v>
      </c>
      <c r="J9" s="53" t="s">
        <v>184</v>
      </c>
      <c r="K9" s="53" t="s">
        <v>703</v>
      </c>
      <c r="L9" s="53" t="s">
        <v>183</v>
      </c>
      <c r="M9" s="53" t="s">
        <v>184</v>
      </c>
      <c r="N9" s="53" t="s">
        <v>703</v>
      </c>
      <c r="O9" s="53" t="s">
        <v>183</v>
      </c>
      <c r="P9" s="53" t="s">
        <v>184</v>
      </c>
      <c r="Q9" s="53" t="s">
        <v>703</v>
      </c>
      <c r="R9" s="53" t="s">
        <v>183</v>
      </c>
      <c r="S9" s="53" t="s">
        <v>184</v>
      </c>
    </row>
    <row r="10" spans="1:19" x14ac:dyDescent="0.3">
      <c r="A10" s="55" t="s">
        <v>272</v>
      </c>
      <c r="B10" s="49" t="s">
        <v>267</v>
      </c>
      <c r="C10" s="83">
        <v>86157.37</v>
      </c>
      <c r="D10" s="83"/>
      <c r="E10" s="49" t="s">
        <v>267</v>
      </c>
      <c r="F10" s="83">
        <v>61520.86</v>
      </c>
      <c r="G10" s="83"/>
      <c r="H10" s="49" t="s">
        <v>267</v>
      </c>
      <c r="I10" s="83">
        <v>38855.279999999999</v>
      </c>
      <c r="J10" s="83"/>
      <c r="K10" s="49" t="s">
        <v>267</v>
      </c>
      <c r="L10" s="83">
        <v>144088.33000000002</v>
      </c>
      <c r="M10" s="83"/>
      <c r="N10" s="49" t="s">
        <v>267</v>
      </c>
      <c r="O10" s="83">
        <v>100376.14</v>
      </c>
      <c r="P10" s="83"/>
      <c r="Q10" s="49" t="s">
        <v>267</v>
      </c>
      <c r="R10" s="83">
        <v>80948.5</v>
      </c>
      <c r="S10" s="83"/>
    </row>
    <row r="11" spans="1:19" x14ac:dyDescent="0.3">
      <c r="A11" s="55" t="s">
        <v>273</v>
      </c>
      <c r="B11" s="43">
        <v>7696</v>
      </c>
      <c r="C11" s="44">
        <v>872386190.93998981</v>
      </c>
      <c r="D11" s="44">
        <v>113355.79404105897</v>
      </c>
      <c r="E11" s="43">
        <v>7639</v>
      </c>
      <c r="F11" s="44">
        <v>905777308.54998338</v>
      </c>
      <c r="G11" s="44">
        <v>118572.75933368024</v>
      </c>
      <c r="H11" s="43">
        <v>7546</v>
      </c>
      <c r="I11" s="44">
        <v>907347499.43998146</v>
      </c>
      <c r="J11" s="44">
        <v>120242.18121388569</v>
      </c>
      <c r="K11" s="89">
        <v>7398</v>
      </c>
      <c r="L11" s="44">
        <v>919094254.7499752</v>
      </c>
      <c r="M11" s="44">
        <v>124235.5034806671</v>
      </c>
      <c r="N11" s="43">
        <v>7311</v>
      </c>
      <c r="O11" s="44">
        <v>912740763.24998999</v>
      </c>
      <c r="P11" s="44">
        <v>124844.85887703324</v>
      </c>
      <c r="Q11" s="43">
        <v>7061</v>
      </c>
      <c r="R11" s="44">
        <v>903452645.43999863</v>
      </c>
      <c r="S11" s="44">
        <v>127949.67362129991</v>
      </c>
    </row>
    <row r="12" spans="1:19" x14ac:dyDescent="0.3">
      <c r="A12" s="55" t="s">
        <v>274</v>
      </c>
      <c r="B12" s="43">
        <v>7644</v>
      </c>
      <c r="C12" s="44">
        <v>230603492.38000378</v>
      </c>
      <c r="D12" s="44">
        <v>30167.908474621112</v>
      </c>
      <c r="E12" s="43">
        <v>7575</v>
      </c>
      <c r="F12" s="44">
        <v>228660306.70000347</v>
      </c>
      <c r="G12" s="44">
        <v>30186.179102310689</v>
      </c>
      <c r="H12" s="43">
        <v>7431</v>
      </c>
      <c r="I12" s="44">
        <v>232817328.32000163</v>
      </c>
      <c r="J12" s="44">
        <v>31330.551516619787</v>
      </c>
      <c r="K12" s="89">
        <v>7267</v>
      </c>
      <c r="L12" s="44">
        <v>232144156.54000029</v>
      </c>
      <c r="M12" s="44">
        <v>31944.978194578271</v>
      </c>
      <c r="N12" s="43">
        <v>6787</v>
      </c>
      <c r="O12" s="44">
        <v>173519773.93000028</v>
      </c>
      <c r="P12" s="44">
        <v>25566.490928245214</v>
      </c>
      <c r="Q12" s="43">
        <v>6221</v>
      </c>
      <c r="R12" s="44">
        <v>187471393.85000035</v>
      </c>
      <c r="S12" s="44">
        <v>30135.250578685154</v>
      </c>
    </row>
    <row r="13" spans="1:19" x14ac:dyDescent="0.3">
      <c r="A13" s="55" t="s">
        <v>275</v>
      </c>
      <c r="B13" s="43">
        <v>3902</v>
      </c>
      <c r="C13" s="44">
        <v>33880216.100000001</v>
      </c>
      <c r="D13" s="44">
        <v>8682.7821886212205</v>
      </c>
      <c r="E13" s="43">
        <v>4344</v>
      </c>
      <c r="F13" s="44">
        <v>41279679.189999968</v>
      </c>
      <c r="G13" s="44">
        <v>9502.6885796500846</v>
      </c>
      <c r="H13" s="43">
        <v>4587</v>
      </c>
      <c r="I13" s="44">
        <v>48748135.699999996</v>
      </c>
      <c r="J13" s="44">
        <v>10627.454916067145</v>
      </c>
      <c r="K13" s="89">
        <v>5656</v>
      </c>
      <c r="L13" s="44">
        <v>57720632.480000019</v>
      </c>
      <c r="M13" s="44">
        <v>10205.203762376241</v>
      </c>
      <c r="N13" s="43">
        <v>5486</v>
      </c>
      <c r="O13" s="44">
        <v>56642088.470000006</v>
      </c>
      <c r="P13" s="44">
        <v>10324.842958439665</v>
      </c>
      <c r="Q13" s="43">
        <v>4851</v>
      </c>
      <c r="R13" s="44">
        <v>56302707.970000051</v>
      </c>
      <c r="S13" s="44">
        <v>11606.412692228418</v>
      </c>
    </row>
    <row r="14" spans="1:19" x14ac:dyDescent="0.3">
      <c r="A14" s="55" t="s">
        <v>276</v>
      </c>
      <c r="B14" s="43">
        <v>21654</v>
      </c>
      <c r="C14" s="44">
        <v>52472797.399992585</v>
      </c>
      <c r="D14" s="44">
        <v>2423.2380807237732</v>
      </c>
      <c r="E14" s="43">
        <v>21906</v>
      </c>
      <c r="F14" s="44">
        <v>54082478.319998667</v>
      </c>
      <c r="G14" s="44">
        <v>2468.8431626037918</v>
      </c>
      <c r="H14" s="43">
        <v>21987</v>
      </c>
      <c r="I14" s="44">
        <v>95536430.939999923</v>
      </c>
      <c r="J14" s="44">
        <v>4345.1326210942798</v>
      </c>
      <c r="K14" s="89">
        <v>22315</v>
      </c>
      <c r="L14" s="44">
        <v>99672566.75</v>
      </c>
      <c r="M14" s="44">
        <v>4466.6173762043472</v>
      </c>
      <c r="N14" s="43">
        <v>22780</v>
      </c>
      <c r="O14" s="44">
        <v>82820429</v>
      </c>
      <c r="P14" s="44">
        <v>3635.6641352063211</v>
      </c>
      <c r="Q14" s="43">
        <v>23135</v>
      </c>
      <c r="R14" s="44">
        <v>83065928.219993368</v>
      </c>
      <c r="S14" s="44">
        <v>3590.4874960014422</v>
      </c>
    </row>
    <row r="15" spans="1:19" x14ac:dyDescent="0.3">
      <c r="A15" s="55" t="s">
        <v>277</v>
      </c>
      <c r="B15" s="43">
        <v>3419</v>
      </c>
      <c r="C15" s="44">
        <v>21090421.020000003</v>
      </c>
      <c r="D15" s="44">
        <v>6168.5934542263831</v>
      </c>
      <c r="E15" s="43">
        <v>3630</v>
      </c>
      <c r="F15" s="44">
        <v>25062949.840000026</v>
      </c>
      <c r="G15" s="44">
        <v>6904.3938953168117</v>
      </c>
      <c r="H15" s="43">
        <v>3726</v>
      </c>
      <c r="I15" s="44">
        <v>29871890.190000024</v>
      </c>
      <c r="J15" s="44">
        <v>8017.1471256038712</v>
      </c>
      <c r="K15" s="89">
        <v>3660</v>
      </c>
      <c r="L15" s="44">
        <v>28016585.070000004</v>
      </c>
      <c r="M15" s="44">
        <v>7654.8046639344275</v>
      </c>
      <c r="N15" s="43">
        <v>2894</v>
      </c>
      <c r="O15" s="44">
        <v>23200042.310000006</v>
      </c>
      <c r="P15" s="44">
        <v>8016.6006599861803</v>
      </c>
      <c r="Q15" s="43">
        <v>3156</v>
      </c>
      <c r="R15" s="44">
        <v>28892912.200000014</v>
      </c>
      <c r="S15" s="44">
        <v>9154.9151457541229</v>
      </c>
    </row>
    <row r="16" spans="1:19" x14ac:dyDescent="0.3">
      <c r="A16" s="55" t="s">
        <v>278</v>
      </c>
      <c r="B16" s="43">
        <v>5056</v>
      </c>
      <c r="C16" s="44">
        <v>57355446.859999813</v>
      </c>
      <c r="D16" s="44">
        <v>11344.036166930342</v>
      </c>
      <c r="E16" s="43">
        <v>4958</v>
      </c>
      <c r="F16" s="44">
        <v>57824352.109999999</v>
      </c>
      <c r="G16" s="44">
        <v>11662.838263412666</v>
      </c>
      <c r="H16" s="43">
        <v>4644</v>
      </c>
      <c r="I16" s="44">
        <v>57088371.919999942</v>
      </c>
      <c r="J16" s="44">
        <v>12292.93107665804</v>
      </c>
      <c r="K16" s="89">
        <v>4384</v>
      </c>
      <c r="L16" s="44">
        <v>55197457.16000019</v>
      </c>
      <c r="M16" s="44">
        <v>12590.660848540188</v>
      </c>
      <c r="N16" s="43">
        <v>4191</v>
      </c>
      <c r="O16" s="44">
        <v>42187077.260000058</v>
      </c>
      <c r="P16" s="44">
        <v>10066.112445717026</v>
      </c>
      <c r="Q16" s="43">
        <v>4146</v>
      </c>
      <c r="R16" s="44">
        <v>51400583.570000045</v>
      </c>
      <c r="S16" s="44">
        <v>12397.632313072852</v>
      </c>
    </row>
    <row r="17" spans="1:19" x14ac:dyDescent="0.3">
      <c r="A17" s="55" t="s">
        <v>279</v>
      </c>
      <c r="B17" s="43">
        <v>1209</v>
      </c>
      <c r="C17" s="44">
        <v>6757099.6400000006</v>
      </c>
      <c r="D17" s="44">
        <v>5588.9988751033916</v>
      </c>
      <c r="E17" s="43">
        <v>1868</v>
      </c>
      <c r="F17" s="44">
        <v>12064537.600000001</v>
      </c>
      <c r="G17" s="44">
        <v>6458.531905781585</v>
      </c>
      <c r="H17" s="43">
        <v>2677</v>
      </c>
      <c r="I17" s="44">
        <v>18249582.050000001</v>
      </c>
      <c r="J17" s="44">
        <v>6817.1767090026151</v>
      </c>
      <c r="K17" s="89">
        <v>3565</v>
      </c>
      <c r="L17" s="44">
        <v>24759568.600000001</v>
      </c>
      <c r="M17" s="44">
        <v>6945.1805329593271</v>
      </c>
      <c r="N17" s="43">
        <v>4315</v>
      </c>
      <c r="O17" s="44">
        <v>30506670.249999996</v>
      </c>
      <c r="P17" s="44">
        <v>7069.9119930475081</v>
      </c>
      <c r="Q17" s="43">
        <v>5168</v>
      </c>
      <c r="R17" s="44">
        <v>37333248.219999999</v>
      </c>
      <c r="S17" s="44">
        <v>7223.9257391640867</v>
      </c>
    </row>
    <row r="18" spans="1:19" x14ac:dyDescent="0.3">
      <c r="A18" s="55" t="s">
        <v>280</v>
      </c>
      <c r="B18" s="43">
        <v>4424</v>
      </c>
      <c r="C18" s="44">
        <v>13045954.239999987</v>
      </c>
      <c r="D18" s="44">
        <v>2948.9046654611184</v>
      </c>
      <c r="E18" s="43">
        <v>4423</v>
      </c>
      <c r="F18" s="44">
        <v>13146467.249999966</v>
      </c>
      <c r="G18" s="44">
        <v>2972.2964616775866</v>
      </c>
      <c r="H18" s="43">
        <v>4219</v>
      </c>
      <c r="I18" s="44">
        <v>13302128.389999999</v>
      </c>
      <c r="J18" s="44">
        <v>3152.9102607252898</v>
      </c>
      <c r="K18" s="89">
        <v>4026</v>
      </c>
      <c r="L18" s="44">
        <v>11246715.02999999</v>
      </c>
      <c r="M18" s="44">
        <v>2793.5208718330823</v>
      </c>
      <c r="N18" s="43">
        <v>3772</v>
      </c>
      <c r="O18" s="44">
        <v>10904544.229999982</v>
      </c>
      <c r="P18" s="44">
        <v>2890.9184066808011</v>
      </c>
      <c r="Q18" s="43">
        <v>3897</v>
      </c>
      <c r="R18" s="44">
        <v>12307345.99</v>
      </c>
      <c r="S18" s="44">
        <v>3158.1590941750064</v>
      </c>
    </row>
    <row r="19" spans="1:19" x14ac:dyDescent="0.3">
      <c r="A19" s="55" t="s">
        <v>281</v>
      </c>
      <c r="B19" s="43">
        <v>737</v>
      </c>
      <c r="C19" s="44">
        <v>2557925.1200000006</v>
      </c>
      <c r="D19" s="44">
        <v>3470.726078697423</v>
      </c>
      <c r="E19" s="43">
        <v>725</v>
      </c>
      <c r="F19" s="44">
        <v>2661596.9600000014</v>
      </c>
      <c r="G19" s="44">
        <v>3671.1682206896571</v>
      </c>
      <c r="H19" s="43">
        <v>592</v>
      </c>
      <c r="I19" s="44">
        <v>2746128.7200000011</v>
      </c>
      <c r="J19" s="44">
        <v>4638.7309459459475</v>
      </c>
      <c r="K19" s="89">
        <v>402</v>
      </c>
      <c r="L19" s="44">
        <v>1712374.8799999994</v>
      </c>
      <c r="M19" s="44">
        <v>4259.6390049751226</v>
      </c>
      <c r="N19" s="43">
        <v>305</v>
      </c>
      <c r="O19" s="44">
        <v>1249471.5999999996</v>
      </c>
      <c r="P19" s="44">
        <v>4096.6281967213099</v>
      </c>
      <c r="Q19" s="43">
        <v>219</v>
      </c>
      <c r="R19" s="44">
        <v>979931.35999999964</v>
      </c>
      <c r="S19" s="44">
        <v>4474.5724200913228</v>
      </c>
    </row>
    <row r="20" spans="1:19" x14ac:dyDescent="0.3">
      <c r="A20" s="55" t="s">
        <v>282</v>
      </c>
      <c r="B20" s="30"/>
      <c r="C20" s="30"/>
      <c r="D20" s="30"/>
      <c r="E20" s="30"/>
      <c r="F20" s="30"/>
      <c r="G20" s="30"/>
      <c r="H20" s="30"/>
      <c r="I20" s="30"/>
      <c r="J20" s="30"/>
      <c r="K20" s="92"/>
      <c r="L20" s="30"/>
      <c r="M20" s="30"/>
      <c r="N20" s="30"/>
      <c r="O20" s="30"/>
      <c r="P20" s="30"/>
      <c r="Q20" s="30"/>
      <c r="R20" s="30"/>
      <c r="S20" s="30"/>
    </row>
    <row r="21" spans="1:19" x14ac:dyDescent="0.3">
      <c r="A21" s="50" t="s">
        <v>210</v>
      </c>
      <c r="B21" s="45">
        <v>22365</v>
      </c>
      <c r="C21" s="46">
        <v>1290235701.0701406</v>
      </c>
      <c r="D21" s="46">
        <v>57689.948628220016</v>
      </c>
      <c r="E21" s="45">
        <v>22598</v>
      </c>
      <c r="F21" s="46">
        <v>1340621197.3799713</v>
      </c>
      <c r="G21" s="46">
        <v>59324.771987785258</v>
      </c>
      <c r="H21" s="45">
        <v>22652</v>
      </c>
      <c r="I21" s="46">
        <v>1405746350.9499469</v>
      </c>
      <c r="J21" s="46">
        <v>62058.376785711938</v>
      </c>
      <c r="K21" s="90">
        <v>22949</v>
      </c>
      <c r="L21" s="46">
        <v>1429708399.5899549</v>
      </c>
      <c r="M21" s="46">
        <v>62299.376861299177</v>
      </c>
      <c r="N21" s="45">
        <v>23324</v>
      </c>
      <c r="O21" s="46">
        <v>1333871236.4399593</v>
      </c>
      <c r="P21" s="46">
        <v>57188.785647400073</v>
      </c>
      <c r="Q21" s="45">
        <v>23661</v>
      </c>
      <c r="R21" s="46">
        <v>1361287645.3200054</v>
      </c>
      <c r="S21" s="46">
        <v>57532.971781412678</v>
      </c>
    </row>
    <row r="23" spans="1:19" x14ac:dyDescent="0.3">
      <c r="A23" t="s">
        <v>638</v>
      </c>
    </row>
    <row r="26" spans="1:19" x14ac:dyDescent="0.3">
      <c r="A26" s="88"/>
    </row>
    <row r="27" spans="1:19" x14ac:dyDescent="0.3">
      <c r="A27" s="88"/>
    </row>
    <row r="28" spans="1:19" x14ac:dyDescent="0.3">
      <c r="A28" s="88"/>
    </row>
    <row r="29" spans="1:19" x14ac:dyDescent="0.3">
      <c r="A29" s="88"/>
    </row>
    <row r="30" spans="1:19" x14ac:dyDescent="0.3">
      <c r="A30" s="88"/>
    </row>
    <row r="31" spans="1:19" x14ac:dyDescent="0.3">
      <c r="A31" s="88"/>
    </row>
    <row r="32" spans="1:19" x14ac:dyDescent="0.3">
      <c r="A32" s="88"/>
    </row>
    <row r="33" spans="1:1" x14ac:dyDescent="0.3">
      <c r="A33" s="88"/>
    </row>
    <row r="34" spans="1:1" x14ac:dyDescent="0.3">
      <c r="A34" s="88"/>
    </row>
    <row r="35" spans="1:1" x14ac:dyDescent="0.3">
      <c r="A35" s="88"/>
    </row>
  </sheetData>
  <sheetProtection algorithmName="SHA-512" hashValue="2QqDNO7mwQTGqKyjbFoicbtF6eDl8XpxUO8rxalXmZR1s4KBshLCP7bbQt3U4WrbHd+2wbDb0PSwpCcdADeJOw==" saltValue="/yRcKjb8dh4fq1/ova12Zg==" spinCount="100000" sheet="1" objects="1" scenarios="1"/>
  <mergeCells count="12">
    <mergeCell ref="B8:D8"/>
    <mergeCell ref="E8:G8"/>
    <mergeCell ref="H8:J8"/>
    <mergeCell ref="N8:P8"/>
    <mergeCell ref="Q8:S8"/>
    <mergeCell ref="K8:M8"/>
    <mergeCell ref="B7:S7"/>
    <mergeCell ref="A1:S1"/>
    <mergeCell ref="A2:S2"/>
    <mergeCell ref="A3:S3"/>
    <mergeCell ref="A4:S4"/>
    <mergeCell ref="A5:S5"/>
  </mergeCells>
  <printOptions horizontalCentered="1"/>
  <pageMargins left="0.25" right="0.25" top="0.75" bottom="0.75" header="0.3" footer="0.3"/>
  <pageSetup scale="68" fitToHeight="10" orientation="landscape" r:id="rId1"/>
  <headerFooter>
    <oddFooter>Page &amp;P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BDC6B-392F-4660-9F2B-1B73910B7D92}">
  <sheetPr>
    <pageSetUpPr fitToPage="1"/>
  </sheetPr>
  <dimension ref="A1:T97"/>
  <sheetViews>
    <sheetView topLeftCell="B1" workbookViewId="0">
      <selection activeCell="A2" sqref="A2"/>
    </sheetView>
  </sheetViews>
  <sheetFormatPr defaultRowHeight="14.4" x14ac:dyDescent="0.3"/>
  <cols>
    <col min="1" max="1" width="20.109375" customWidth="1"/>
    <col min="2" max="2" width="48.88671875" bestFit="1" customWidth="1"/>
    <col min="3" max="3" width="5.6640625" bestFit="1" customWidth="1"/>
    <col min="4" max="4" width="11.88671875" style="84" bestFit="1" customWidth="1"/>
    <col min="5" max="5" width="8.88671875" style="84" bestFit="1" customWidth="1"/>
    <col min="6" max="6" width="5.6640625" bestFit="1" customWidth="1"/>
    <col min="7" max="7" width="11.88671875" style="84" bestFit="1" customWidth="1"/>
    <col min="8" max="8" width="8.88671875" style="84" bestFit="1" customWidth="1"/>
    <col min="9" max="9" width="5.6640625" bestFit="1" customWidth="1"/>
    <col min="10" max="10" width="11.88671875" style="84" bestFit="1" customWidth="1"/>
    <col min="11" max="11" width="8.88671875" style="84" bestFit="1" customWidth="1"/>
    <col min="12" max="12" width="6" style="93" bestFit="1" customWidth="1"/>
    <col min="13" max="13" width="11.88671875" style="84" bestFit="1" customWidth="1"/>
    <col min="14" max="14" width="8.88671875" style="84" bestFit="1" customWidth="1"/>
    <col min="15" max="15" width="5.6640625" bestFit="1" customWidth="1"/>
    <col min="16" max="16" width="11.88671875" style="84" bestFit="1" customWidth="1"/>
    <col min="17" max="17" width="8.88671875" style="84" bestFit="1" customWidth="1"/>
    <col min="18" max="18" width="5.6640625" bestFit="1" customWidth="1"/>
    <col min="19" max="19" width="11.88671875" style="84" bestFit="1" customWidth="1"/>
    <col min="20" max="20" width="8.88671875" style="84" bestFit="1" customWidth="1"/>
  </cols>
  <sheetData>
    <row r="1" spans="1:20" ht="22.8" x14ac:dyDescent="0.4">
      <c r="A1" s="162" t="s">
        <v>640</v>
      </c>
      <c r="B1" s="162"/>
      <c r="C1" s="162"/>
      <c r="D1" s="162"/>
      <c r="E1" s="162"/>
      <c r="F1" s="162"/>
      <c r="G1" s="162"/>
      <c r="H1" s="162"/>
      <c r="I1" s="162"/>
      <c r="J1" s="162"/>
      <c r="K1" s="162"/>
      <c r="L1" s="162"/>
      <c r="M1" s="162"/>
      <c r="N1" s="162"/>
      <c r="O1" s="162"/>
      <c r="P1" s="162"/>
      <c r="Q1" s="162"/>
      <c r="R1" s="162"/>
      <c r="S1" s="162"/>
      <c r="T1" s="162"/>
    </row>
    <row r="2" spans="1:20" ht="22.95" customHeight="1" x14ac:dyDescent="0.4">
      <c r="A2" s="162" t="s">
        <v>179</v>
      </c>
      <c r="B2" s="162"/>
      <c r="C2" s="162"/>
      <c r="D2" s="162"/>
      <c r="E2" s="162"/>
      <c r="F2" s="162"/>
      <c r="G2" s="162"/>
      <c r="H2" s="162"/>
      <c r="I2" s="162"/>
      <c r="J2" s="162"/>
      <c r="K2" s="162"/>
      <c r="L2" s="162"/>
      <c r="M2" s="162"/>
      <c r="N2" s="162"/>
      <c r="O2" s="162"/>
      <c r="P2" s="162"/>
      <c r="Q2" s="162"/>
      <c r="R2" s="162"/>
      <c r="S2" s="162"/>
      <c r="T2" s="162"/>
    </row>
    <row r="3" spans="1:20" ht="22.95" customHeight="1" x14ac:dyDescent="0.4">
      <c r="A3" s="162" t="s">
        <v>122</v>
      </c>
      <c r="B3" s="162"/>
      <c r="C3" s="162"/>
      <c r="D3" s="162"/>
      <c r="E3" s="162"/>
      <c r="F3" s="162"/>
      <c r="G3" s="162"/>
      <c r="H3" s="162"/>
      <c r="I3" s="162"/>
      <c r="J3" s="162"/>
      <c r="K3" s="162"/>
      <c r="L3" s="162"/>
      <c r="M3" s="162"/>
      <c r="N3" s="162"/>
      <c r="O3" s="162"/>
      <c r="P3" s="162"/>
      <c r="Q3" s="162"/>
      <c r="R3" s="162"/>
      <c r="S3" s="162"/>
      <c r="T3" s="162"/>
    </row>
    <row r="4" spans="1:20" ht="22.95" customHeight="1" x14ac:dyDescent="0.4">
      <c r="A4" s="162" t="s">
        <v>285</v>
      </c>
      <c r="B4" s="162"/>
      <c r="C4" s="162"/>
      <c r="D4" s="162"/>
      <c r="E4" s="162"/>
      <c r="F4" s="162"/>
      <c r="G4" s="162"/>
      <c r="H4" s="162"/>
      <c r="I4" s="162"/>
      <c r="J4" s="162"/>
      <c r="K4" s="162"/>
      <c r="L4" s="162"/>
      <c r="M4" s="162"/>
      <c r="N4" s="162"/>
      <c r="O4" s="162"/>
      <c r="P4" s="162"/>
      <c r="Q4" s="162"/>
      <c r="R4" s="162"/>
      <c r="S4" s="162"/>
      <c r="T4" s="162"/>
    </row>
    <row r="5" spans="1:20" ht="22.95" customHeight="1" x14ac:dyDescent="0.4">
      <c r="A5" s="162" t="s">
        <v>708</v>
      </c>
      <c r="B5" s="162"/>
      <c r="C5" s="162"/>
      <c r="D5" s="162"/>
      <c r="E5" s="162"/>
      <c r="F5" s="162"/>
      <c r="G5" s="162"/>
      <c r="H5" s="162"/>
      <c r="I5" s="162"/>
      <c r="J5" s="162"/>
      <c r="K5" s="162"/>
      <c r="L5" s="162"/>
      <c r="M5" s="162"/>
      <c r="N5" s="162"/>
      <c r="O5" s="162"/>
      <c r="P5" s="162"/>
      <c r="Q5" s="162"/>
      <c r="R5" s="162"/>
      <c r="S5" s="162"/>
      <c r="T5" s="162"/>
    </row>
    <row r="7" spans="1:20" x14ac:dyDescent="0.3">
      <c r="B7" s="64"/>
      <c r="C7" s="189" t="s">
        <v>181</v>
      </c>
      <c r="D7" s="182"/>
      <c r="E7" s="182"/>
      <c r="F7" s="182"/>
      <c r="G7" s="182"/>
      <c r="H7" s="182"/>
      <c r="I7" s="182"/>
      <c r="J7" s="182"/>
      <c r="K7" s="182"/>
      <c r="L7" s="182"/>
      <c r="M7" s="182"/>
      <c r="N7" s="182"/>
      <c r="O7" s="182"/>
      <c r="P7" s="182"/>
      <c r="Q7" s="182"/>
      <c r="R7" s="182"/>
      <c r="S7" s="182"/>
      <c r="T7" s="182"/>
    </row>
    <row r="8" spans="1:20" x14ac:dyDescent="0.3">
      <c r="A8" s="80"/>
      <c r="B8" s="81"/>
      <c r="C8" s="202" t="s">
        <v>186</v>
      </c>
      <c r="D8" s="202"/>
      <c r="E8" s="202"/>
      <c r="F8" s="202" t="s">
        <v>187</v>
      </c>
      <c r="G8" s="202"/>
      <c r="H8" s="202"/>
      <c r="I8" s="202" t="s">
        <v>188</v>
      </c>
      <c r="J8" s="202"/>
      <c r="K8" s="202"/>
      <c r="L8" s="202" t="s">
        <v>189</v>
      </c>
      <c r="M8" s="202"/>
      <c r="N8" s="202"/>
      <c r="O8" s="202" t="s">
        <v>682</v>
      </c>
      <c r="P8" s="202"/>
      <c r="Q8" s="202"/>
      <c r="R8" s="202" t="s">
        <v>709</v>
      </c>
      <c r="S8" s="202"/>
      <c r="T8" s="202"/>
    </row>
    <row r="9" spans="1:20" s="54" customFormat="1" ht="36.6" customHeight="1" x14ac:dyDescent="0.3">
      <c r="A9" s="151" t="s">
        <v>271</v>
      </c>
      <c r="B9" s="151" t="s">
        <v>286</v>
      </c>
      <c r="C9" s="152" t="s">
        <v>704</v>
      </c>
      <c r="D9" s="153" t="s">
        <v>183</v>
      </c>
      <c r="E9" s="153" t="s">
        <v>184</v>
      </c>
      <c r="F9" s="152" t="s">
        <v>704</v>
      </c>
      <c r="G9" s="153" t="s">
        <v>183</v>
      </c>
      <c r="H9" s="153" t="s">
        <v>184</v>
      </c>
      <c r="I9" s="152" t="s">
        <v>704</v>
      </c>
      <c r="J9" s="153" t="s">
        <v>183</v>
      </c>
      <c r="K9" s="153" t="s">
        <v>184</v>
      </c>
      <c r="L9" s="152" t="s">
        <v>704</v>
      </c>
      <c r="M9" s="153" t="s">
        <v>183</v>
      </c>
      <c r="N9" s="153" t="s">
        <v>184</v>
      </c>
      <c r="O9" s="152" t="s">
        <v>704</v>
      </c>
      <c r="P9" s="153" t="s">
        <v>183</v>
      </c>
      <c r="Q9" s="153" t="s">
        <v>184</v>
      </c>
      <c r="R9" s="152" t="s">
        <v>704</v>
      </c>
      <c r="S9" s="153" t="s">
        <v>183</v>
      </c>
      <c r="T9" s="153" t="s">
        <v>184</v>
      </c>
    </row>
    <row r="10" spans="1:20" s="30" customFormat="1" x14ac:dyDescent="0.3">
      <c r="A10" s="210" t="s">
        <v>272</v>
      </c>
      <c r="B10" s="103" t="s">
        <v>354</v>
      </c>
      <c r="C10" s="126" t="s">
        <v>267</v>
      </c>
      <c r="D10" s="154">
        <v>86157.37</v>
      </c>
      <c r="E10" s="154"/>
      <c r="F10" s="126" t="s">
        <v>267</v>
      </c>
      <c r="G10" s="154">
        <v>61520.86</v>
      </c>
      <c r="H10" s="154"/>
      <c r="I10" s="126" t="s">
        <v>267</v>
      </c>
      <c r="J10" s="154">
        <v>38855.279999999999</v>
      </c>
      <c r="K10" s="154"/>
      <c r="L10" s="126" t="s">
        <v>267</v>
      </c>
      <c r="M10" s="154">
        <v>144088.33000000002</v>
      </c>
      <c r="N10" s="154"/>
      <c r="O10" s="126" t="s">
        <v>267</v>
      </c>
      <c r="P10" s="154">
        <v>100376.14</v>
      </c>
      <c r="Q10" s="154"/>
      <c r="R10" s="126" t="s">
        <v>267</v>
      </c>
      <c r="S10" s="154">
        <v>80948.5</v>
      </c>
      <c r="T10" s="154"/>
    </row>
    <row r="11" spans="1:20" s="30" customFormat="1" x14ac:dyDescent="0.3">
      <c r="A11" s="211"/>
      <c r="B11" s="100" t="s">
        <v>605</v>
      </c>
      <c r="C11" s="132" t="s">
        <v>267</v>
      </c>
      <c r="D11" s="155">
        <v>86157.37</v>
      </c>
      <c r="E11" s="155"/>
      <c r="F11" s="132" t="s">
        <v>267</v>
      </c>
      <c r="G11" s="155">
        <v>61520.86</v>
      </c>
      <c r="H11" s="155"/>
      <c r="I11" s="132" t="s">
        <v>267</v>
      </c>
      <c r="J11" s="155">
        <v>38855.279999999999</v>
      </c>
      <c r="K11" s="155"/>
      <c r="L11" s="132" t="s">
        <v>267</v>
      </c>
      <c r="M11" s="155">
        <v>144088.32999999999</v>
      </c>
      <c r="N11" s="155"/>
      <c r="O11" s="132" t="s">
        <v>267</v>
      </c>
      <c r="P11" s="155">
        <v>100376.14</v>
      </c>
      <c r="Q11" s="155"/>
      <c r="R11" s="132" t="s">
        <v>267</v>
      </c>
      <c r="S11" s="155">
        <v>80948.5</v>
      </c>
      <c r="T11" s="155"/>
    </row>
    <row r="12" spans="1:20" s="30" customFormat="1" x14ac:dyDescent="0.3">
      <c r="A12" s="210" t="s">
        <v>273</v>
      </c>
      <c r="B12" s="103" t="s">
        <v>290</v>
      </c>
      <c r="C12" s="126">
        <v>481</v>
      </c>
      <c r="D12" s="154">
        <v>67993091.219999894</v>
      </c>
      <c r="E12" s="154">
        <v>141357.77800415779</v>
      </c>
      <c r="F12" s="126">
        <v>423</v>
      </c>
      <c r="G12" s="154">
        <v>57279878.090000086</v>
      </c>
      <c r="H12" s="154">
        <v>135413.42338061487</v>
      </c>
      <c r="I12" s="126">
        <v>389</v>
      </c>
      <c r="J12" s="154">
        <v>51379820.969999954</v>
      </c>
      <c r="K12" s="154">
        <v>132081.80197943433</v>
      </c>
      <c r="L12" s="126">
        <v>374</v>
      </c>
      <c r="M12" s="154">
        <v>50241946.240000099</v>
      </c>
      <c r="N12" s="154">
        <v>134336.75465240667</v>
      </c>
      <c r="O12" s="126">
        <v>363</v>
      </c>
      <c r="P12" s="154">
        <v>52017359.739999972</v>
      </c>
      <c r="Q12" s="154">
        <v>143298.51168044069</v>
      </c>
      <c r="R12" s="126">
        <v>363</v>
      </c>
      <c r="S12" s="154">
        <v>53198722.030000009</v>
      </c>
      <c r="T12" s="154">
        <v>146552.95325068873</v>
      </c>
    </row>
    <row r="13" spans="1:20" s="30" customFormat="1" x14ac:dyDescent="0.3">
      <c r="A13" s="211"/>
      <c r="B13" s="103" t="s">
        <v>291</v>
      </c>
      <c r="C13" s="126">
        <v>246</v>
      </c>
      <c r="D13" s="154">
        <v>6615496.0100000016</v>
      </c>
      <c r="E13" s="154">
        <v>26892.260203252041</v>
      </c>
      <c r="F13" s="126">
        <v>239</v>
      </c>
      <c r="G13" s="154">
        <v>6139623.3399999952</v>
      </c>
      <c r="H13" s="154">
        <v>25688.800585774039</v>
      </c>
      <c r="I13" s="126">
        <v>226</v>
      </c>
      <c r="J13" s="154">
        <v>6317164.5</v>
      </c>
      <c r="K13" s="154">
        <v>27952.055309734515</v>
      </c>
      <c r="L13" s="126">
        <v>218</v>
      </c>
      <c r="M13" s="154">
        <v>5536590.4500000039</v>
      </c>
      <c r="N13" s="154">
        <v>25397.203899082586</v>
      </c>
      <c r="O13" s="126">
        <v>209</v>
      </c>
      <c r="P13" s="154">
        <v>5640954.8000000035</v>
      </c>
      <c r="Q13" s="154">
        <v>26990.214354067004</v>
      </c>
      <c r="R13" s="126">
        <v>201</v>
      </c>
      <c r="S13" s="154">
        <v>5530019.5500000035</v>
      </c>
      <c r="T13" s="154">
        <v>27512.535074626885</v>
      </c>
    </row>
    <row r="14" spans="1:20" s="30" customFormat="1" x14ac:dyDescent="0.3">
      <c r="A14" s="211"/>
      <c r="B14" s="103" t="s">
        <v>292</v>
      </c>
      <c r="C14" s="126">
        <v>6754</v>
      </c>
      <c r="D14" s="154">
        <v>787803303.36999404</v>
      </c>
      <c r="E14" s="154">
        <v>116642.47903020344</v>
      </c>
      <c r="F14" s="126">
        <v>6773</v>
      </c>
      <c r="G14" s="154">
        <v>833177233.30998635</v>
      </c>
      <c r="H14" s="154">
        <v>123014.50366307196</v>
      </c>
      <c r="I14" s="126">
        <v>6730</v>
      </c>
      <c r="J14" s="154">
        <v>841139640.32998562</v>
      </c>
      <c r="K14" s="154">
        <v>124983.60183209296</v>
      </c>
      <c r="L14" s="126">
        <v>6605</v>
      </c>
      <c r="M14" s="154">
        <v>855336294.01997042</v>
      </c>
      <c r="N14" s="154">
        <v>129498.30340953375</v>
      </c>
      <c r="O14" s="126">
        <v>6567</v>
      </c>
      <c r="P14" s="154">
        <v>847909219.80998218</v>
      </c>
      <c r="Q14" s="154">
        <v>129116.6772970888</v>
      </c>
      <c r="R14" s="126">
        <v>6346</v>
      </c>
      <c r="S14" s="154">
        <v>838035394.25998843</v>
      </c>
      <c r="T14" s="154">
        <v>132057.26351402275</v>
      </c>
    </row>
    <row r="15" spans="1:20" s="30" customFormat="1" x14ac:dyDescent="0.3">
      <c r="A15" s="211"/>
      <c r="B15" s="103" t="s">
        <v>293</v>
      </c>
      <c r="C15" s="126">
        <v>338</v>
      </c>
      <c r="D15" s="154">
        <v>9974300.3400000017</v>
      </c>
      <c r="E15" s="154">
        <v>29509.764319526632</v>
      </c>
      <c r="F15" s="126">
        <v>311</v>
      </c>
      <c r="G15" s="154">
        <v>9180573.8099999987</v>
      </c>
      <c r="H15" s="154">
        <v>29519.529935691313</v>
      </c>
      <c r="I15" s="126">
        <v>278</v>
      </c>
      <c r="J15" s="154">
        <v>8510873.639999995</v>
      </c>
      <c r="K15" s="154">
        <v>30614.653381294946</v>
      </c>
      <c r="L15" s="126">
        <v>260</v>
      </c>
      <c r="M15" s="154">
        <v>7979424.0399999991</v>
      </c>
      <c r="N15" s="154">
        <v>30690.092461538457</v>
      </c>
      <c r="O15" s="126">
        <v>231</v>
      </c>
      <c r="P15" s="154">
        <v>7173228.9000000041</v>
      </c>
      <c r="Q15" s="154">
        <v>31052.938961038977</v>
      </c>
      <c r="R15" s="126">
        <v>214</v>
      </c>
      <c r="S15" s="154">
        <v>6688509.5999999978</v>
      </c>
      <c r="T15" s="154">
        <v>31254.717757009334</v>
      </c>
    </row>
    <row r="16" spans="1:20" s="30" customFormat="1" x14ac:dyDescent="0.3">
      <c r="A16" s="211"/>
      <c r="B16" s="100" t="s">
        <v>605</v>
      </c>
      <c r="C16" s="132">
        <v>7696</v>
      </c>
      <c r="D16" s="155">
        <v>872386190.93999648</v>
      </c>
      <c r="E16" s="155">
        <v>113355.79404105984</v>
      </c>
      <c r="F16" s="132">
        <v>7639</v>
      </c>
      <c r="G16" s="155">
        <v>905777308.54997897</v>
      </c>
      <c r="H16" s="155">
        <v>118572.75933367967</v>
      </c>
      <c r="I16" s="132">
        <v>7546</v>
      </c>
      <c r="J16" s="155">
        <v>907347499.43997395</v>
      </c>
      <c r="K16" s="155">
        <v>120242.1812138847</v>
      </c>
      <c r="L16" s="132">
        <v>7398</v>
      </c>
      <c r="M16" s="155">
        <v>919094254.74997032</v>
      </c>
      <c r="N16" s="155">
        <v>124235.50348066643</v>
      </c>
      <c r="O16" s="132">
        <v>7311</v>
      </c>
      <c r="P16" s="155">
        <v>912740763.24998784</v>
      </c>
      <c r="Q16" s="155">
        <v>124844.85887703294</v>
      </c>
      <c r="R16" s="132">
        <v>7061</v>
      </c>
      <c r="S16" s="155">
        <v>903452645.43998873</v>
      </c>
      <c r="T16" s="155">
        <v>127949.6736212985</v>
      </c>
    </row>
    <row r="17" spans="1:20" s="30" customFormat="1" x14ac:dyDescent="0.3">
      <c r="A17" s="210" t="s">
        <v>274</v>
      </c>
      <c r="B17" s="103" t="s">
        <v>294</v>
      </c>
      <c r="C17" s="126">
        <v>7191</v>
      </c>
      <c r="D17" s="154">
        <v>217280978.95000368</v>
      </c>
      <c r="E17" s="154">
        <v>30215.683347240116</v>
      </c>
      <c r="F17" s="126">
        <v>7229</v>
      </c>
      <c r="G17" s="154">
        <v>218962393.25000316</v>
      </c>
      <c r="H17" s="154">
        <v>30289.444356066284</v>
      </c>
      <c r="I17" s="126">
        <v>7114</v>
      </c>
      <c r="J17" s="154">
        <v>223560273.09000158</v>
      </c>
      <c r="K17" s="154">
        <v>31425.396835816922</v>
      </c>
      <c r="L17" s="126">
        <v>6944</v>
      </c>
      <c r="M17" s="154">
        <v>222595872.80000085</v>
      </c>
      <c r="N17" s="154">
        <v>32055.85725806464</v>
      </c>
      <c r="O17" s="126">
        <v>6481</v>
      </c>
      <c r="P17" s="154">
        <v>164548423.64000037</v>
      </c>
      <c r="Q17" s="154">
        <v>25389.357142416353</v>
      </c>
      <c r="R17" s="126">
        <v>5936</v>
      </c>
      <c r="S17" s="154">
        <v>179192216.90000111</v>
      </c>
      <c r="T17" s="154">
        <v>30187.36807614574</v>
      </c>
    </row>
    <row r="18" spans="1:20" s="30" customFormat="1" x14ac:dyDescent="0.3">
      <c r="A18" s="211"/>
      <c r="B18" s="103" t="s">
        <v>295</v>
      </c>
      <c r="C18" s="126">
        <v>375</v>
      </c>
      <c r="D18" s="154">
        <v>10775912.070000004</v>
      </c>
      <c r="E18" s="154">
        <v>28735.765520000012</v>
      </c>
      <c r="F18" s="126">
        <v>324</v>
      </c>
      <c r="G18" s="154">
        <v>8745725.2300000098</v>
      </c>
      <c r="H18" s="154">
        <v>26992.979104938302</v>
      </c>
      <c r="I18" s="126">
        <v>301</v>
      </c>
      <c r="J18" s="154">
        <v>9004074.9500000011</v>
      </c>
      <c r="K18" s="154">
        <v>29913.870265780733</v>
      </c>
      <c r="L18" s="126">
        <v>303</v>
      </c>
      <c r="M18" s="154">
        <v>9331701.379999999</v>
      </c>
      <c r="N18" s="154">
        <v>30797.694323432341</v>
      </c>
      <c r="O18" s="126">
        <v>296</v>
      </c>
      <c r="P18" s="154">
        <v>8916311.3299999908</v>
      </c>
      <c r="Q18" s="154">
        <v>30122.67341216213</v>
      </c>
      <c r="R18" s="126">
        <v>299</v>
      </c>
      <c r="S18" s="154">
        <v>8279176.9500000039</v>
      </c>
      <c r="T18" s="154">
        <v>27689.555016722421</v>
      </c>
    </row>
    <row r="19" spans="1:20" s="30" customFormat="1" x14ac:dyDescent="0.3">
      <c r="A19" s="211"/>
      <c r="B19" s="103" t="s">
        <v>296</v>
      </c>
      <c r="C19" s="126">
        <v>166</v>
      </c>
      <c r="D19" s="154">
        <v>2546601.3600000008</v>
      </c>
      <c r="E19" s="154">
        <v>15340.972048192776</v>
      </c>
      <c r="F19" s="126">
        <v>148</v>
      </c>
      <c r="G19" s="154">
        <v>952188.22000000044</v>
      </c>
      <c r="H19" s="154">
        <v>6433.7041891891922</v>
      </c>
      <c r="I19" s="126">
        <v>34</v>
      </c>
      <c r="J19" s="154">
        <v>252980.27999999994</v>
      </c>
      <c r="K19" s="154">
        <v>7440.5964705882334</v>
      </c>
      <c r="L19" s="126">
        <v>37</v>
      </c>
      <c r="M19" s="154">
        <v>216582.35999999996</v>
      </c>
      <c r="N19" s="154">
        <v>5853.5772972972964</v>
      </c>
      <c r="O19" s="126">
        <v>27</v>
      </c>
      <c r="P19" s="154">
        <v>55038.960000000006</v>
      </c>
      <c r="Q19" s="154">
        <v>2038.4800000000002</v>
      </c>
      <c r="R19" s="61"/>
      <c r="S19" s="61"/>
      <c r="T19" s="61"/>
    </row>
    <row r="20" spans="1:20" s="30" customFormat="1" x14ac:dyDescent="0.3">
      <c r="A20" s="211"/>
      <c r="B20" s="100" t="s">
        <v>605</v>
      </c>
      <c r="C20" s="132">
        <v>7644</v>
      </c>
      <c r="D20" s="155">
        <v>230603492.38000336</v>
      </c>
      <c r="E20" s="155">
        <v>30167.908474621057</v>
      </c>
      <c r="F20" s="132">
        <v>7575</v>
      </c>
      <c r="G20" s="155">
        <v>228660306.70000321</v>
      </c>
      <c r="H20" s="155">
        <v>30186.179102310656</v>
      </c>
      <c r="I20" s="132">
        <v>7431</v>
      </c>
      <c r="J20" s="155">
        <v>232817328.32000196</v>
      </c>
      <c r="K20" s="155">
        <v>31330.551516619831</v>
      </c>
      <c r="L20" s="132">
        <v>7267</v>
      </c>
      <c r="M20" s="155">
        <v>232144156.54000083</v>
      </c>
      <c r="N20" s="155">
        <v>31944.978194578343</v>
      </c>
      <c r="O20" s="132">
        <v>6787</v>
      </c>
      <c r="P20" s="155">
        <v>173519773.93000022</v>
      </c>
      <c r="Q20" s="155">
        <v>25566.490928245206</v>
      </c>
      <c r="R20" s="132">
        <v>6221</v>
      </c>
      <c r="S20" s="155">
        <v>187471393.85000032</v>
      </c>
      <c r="T20" s="155">
        <v>30135.250578685151</v>
      </c>
    </row>
    <row r="21" spans="1:20" s="30" customFormat="1" x14ac:dyDescent="0.3">
      <c r="A21" s="210" t="s">
        <v>275</v>
      </c>
      <c r="B21" s="103" t="s">
        <v>275</v>
      </c>
      <c r="C21" s="126">
        <v>3902</v>
      </c>
      <c r="D21" s="154">
        <v>33880216.100000024</v>
      </c>
      <c r="E21" s="154">
        <v>8682.7821886212259</v>
      </c>
      <c r="F21" s="126">
        <v>4344</v>
      </c>
      <c r="G21" s="154">
        <v>41279679.189999968</v>
      </c>
      <c r="H21" s="154">
        <v>9502.6885796500846</v>
      </c>
      <c r="I21" s="126">
        <v>4587</v>
      </c>
      <c r="J21" s="154">
        <v>48748135.699999988</v>
      </c>
      <c r="K21" s="154">
        <v>10627.454916067143</v>
      </c>
      <c r="L21" s="126">
        <v>5656</v>
      </c>
      <c r="M21" s="154">
        <v>57720632.480000071</v>
      </c>
      <c r="N21" s="154">
        <v>10205.20376237625</v>
      </c>
      <c r="O21" s="126">
        <v>5486</v>
      </c>
      <c r="P21" s="154">
        <v>56642088.470000073</v>
      </c>
      <c r="Q21" s="154">
        <v>10324.842958439678</v>
      </c>
      <c r="R21" s="126">
        <v>4851</v>
      </c>
      <c r="S21" s="154">
        <v>56302707.969999962</v>
      </c>
      <c r="T21" s="154">
        <v>11606.412692228399</v>
      </c>
    </row>
    <row r="22" spans="1:20" s="30" customFormat="1" x14ac:dyDescent="0.3">
      <c r="A22" s="211"/>
      <c r="B22" s="100" t="s">
        <v>605</v>
      </c>
      <c r="C22" s="132">
        <v>3902</v>
      </c>
      <c r="D22" s="155">
        <v>33880216.100000024</v>
      </c>
      <c r="E22" s="155">
        <v>8682.7821886212259</v>
      </c>
      <c r="F22" s="132">
        <v>4344</v>
      </c>
      <c r="G22" s="155">
        <v>41279679.18999999</v>
      </c>
      <c r="H22" s="155">
        <v>9502.6885796500901</v>
      </c>
      <c r="I22" s="132">
        <v>4587</v>
      </c>
      <c r="J22" s="155">
        <v>48748135.699999973</v>
      </c>
      <c r="K22" s="155">
        <v>10627.454916067141</v>
      </c>
      <c r="L22" s="132">
        <v>5656</v>
      </c>
      <c r="M22" s="155">
        <v>57720632.479999952</v>
      </c>
      <c r="N22" s="155">
        <v>10205.20376237623</v>
      </c>
      <c r="O22" s="132">
        <v>5486</v>
      </c>
      <c r="P22" s="155">
        <v>56642088.470000021</v>
      </c>
      <c r="Q22" s="155">
        <v>10324.842958439669</v>
      </c>
      <c r="R22" s="132">
        <v>4851</v>
      </c>
      <c r="S22" s="155">
        <v>56302707.970000014</v>
      </c>
      <c r="T22" s="155">
        <v>11606.412692228409</v>
      </c>
    </row>
    <row r="23" spans="1:20" s="30" customFormat="1" x14ac:dyDescent="0.3">
      <c r="A23" s="210" t="s">
        <v>276</v>
      </c>
      <c r="B23" s="103" t="s">
        <v>297</v>
      </c>
      <c r="C23" s="126">
        <v>120</v>
      </c>
      <c r="D23" s="154">
        <v>547710.23</v>
      </c>
      <c r="E23" s="154">
        <v>4564.2519166666661</v>
      </c>
      <c r="F23" s="126">
        <v>125</v>
      </c>
      <c r="G23" s="154">
        <v>613800.91999999934</v>
      </c>
      <c r="H23" s="154">
        <v>4910.4073599999947</v>
      </c>
      <c r="I23" s="126">
        <v>121</v>
      </c>
      <c r="J23" s="154">
        <v>356042.71999999968</v>
      </c>
      <c r="K23" s="154">
        <v>2942.5018181818155</v>
      </c>
      <c r="L23" s="61"/>
      <c r="M23" s="61"/>
      <c r="N23" s="61"/>
      <c r="O23" s="61"/>
      <c r="P23" s="61"/>
      <c r="Q23" s="61"/>
      <c r="R23" s="61"/>
      <c r="S23" s="61"/>
      <c r="T23" s="61"/>
    </row>
    <row r="24" spans="1:20" s="30" customFormat="1" x14ac:dyDescent="0.3">
      <c r="A24" s="211"/>
      <c r="B24" s="103" t="s">
        <v>298</v>
      </c>
      <c r="C24" s="61"/>
      <c r="D24" s="61"/>
      <c r="E24" s="61"/>
      <c r="F24" s="126"/>
      <c r="G24" s="154"/>
      <c r="H24" s="154"/>
      <c r="I24" s="126">
        <v>21872</v>
      </c>
      <c r="J24" s="154">
        <v>95180388.219999999</v>
      </c>
      <c r="K24" s="154">
        <v>4351.7002660936359</v>
      </c>
      <c r="L24" s="126">
        <v>22315</v>
      </c>
      <c r="M24" s="154">
        <v>99672566.75</v>
      </c>
      <c r="N24" s="154">
        <v>4466.6173762043472</v>
      </c>
      <c r="O24" s="126">
        <v>22780</v>
      </c>
      <c r="P24" s="154">
        <v>82820429</v>
      </c>
      <c r="Q24" s="154">
        <v>3635.6641352063211</v>
      </c>
      <c r="R24" s="126">
        <v>23135</v>
      </c>
      <c r="S24" s="154">
        <v>83065928.220001638</v>
      </c>
      <c r="T24" s="154">
        <v>3590.4874960017996</v>
      </c>
    </row>
    <row r="25" spans="1:20" s="30" customFormat="1" x14ac:dyDescent="0.3">
      <c r="A25" s="211"/>
      <c r="B25" s="103" t="s">
        <v>299</v>
      </c>
      <c r="C25" s="126">
        <v>20637</v>
      </c>
      <c r="D25" s="154">
        <v>51367824.289992824</v>
      </c>
      <c r="E25" s="154">
        <v>2489.1129665161034</v>
      </c>
      <c r="F25" s="126">
        <v>20845</v>
      </c>
      <c r="G25" s="154">
        <f>52820244.8200035+795</f>
        <v>52821039.820003502</v>
      </c>
      <c r="H25" s="154">
        <v>2533.9527378269831</v>
      </c>
      <c r="I25" s="61"/>
      <c r="J25" s="61"/>
      <c r="K25" s="61"/>
      <c r="L25" s="61"/>
      <c r="M25" s="61"/>
      <c r="N25" s="61"/>
      <c r="O25" s="61"/>
      <c r="P25" s="61"/>
      <c r="Q25" s="61"/>
      <c r="R25" s="61"/>
      <c r="S25" s="61"/>
      <c r="T25" s="61"/>
    </row>
    <row r="26" spans="1:20" s="30" customFormat="1" x14ac:dyDescent="0.3">
      <c r="A26" s="211"/>
      <c r="B26" s="103" t="s">
        <v>300</v>
      </c>
      <c r="C26" s="126">
        <v>1115</v>
      </c>
      <c r="D26" s="154">
        <v>557262.87999999966</v>
      </c>
      <c r="E26" s="154">
        <v>499.78733632286963</v>
      </c>
      <c r="F26" s="126">
        <v>1104</v>
      </c>
      <c r="G26" s="154">
        <v>647637.57999999973</v>
      </c>
      <c r="H26" s="154">
        <v>586.62824275362289</v>
      </c>
      <c r="I26" s="61"/>
      <c r="J26" s="61"/>
      <c r="K26" s="61"/>
      <c r="L26" s="61"/>
      <c r="M26" s="61"/>
      <c r="N26" s="61"/>
      <c r="O26" s="61"/>
      <c r="P26" s="61"/>
      <c r="Q26" s="61"/>
      <c r="R26" s="61"/>
      <c r="S26" s="61"/>
      <c r="T26" s="61"/>
    </row>
    <row r="27" spans="1:20" s="30" customFormat="1" x14ac:dyDescent="0.3">
      <c r="A27" s="211"/>
      <c r="B27" s="100" t="s">
        <v>605</v>
      </c>
      <c r="C27" s="132">
        <v>21654</v>
      </c>
      <c r="D27" s="155">
        <v>52472797.4000035</v>
      </c>
      <c r="E27" s="155">
        <v>2423.2380807242771</v>
      </c>
      <c r="F27" s="132">
        <v>21906</v>
      </c>
      <c r="G27" s="155">
        <v>54082478.320003822</v>
      </c>
      <c r="H27" s="155">
        <v>2468.8431626040274</v>
      </c>
      <c r="I27" s="132">
        <v>21987</v>
      </c>
      <c r="J27" s="155">
        <v>95536430.939999953</v>
      </c>
      <c r="K27" s="155">
        <v>4345.1326210942807</v>
      </c>
      <c r="L27" s="132">
        <v>22315</v>
      </c>
      <c r="M27" s="155">
        <v>99672566.75</v>
      </c>
      <c r="N27" s="155">
        <v>4466.6173762043472</v>
      </c>
      <c r="O27" s="132">
        <v>22780</v>
      </c>
      <c r="P27" s="155">
        <v>82820429</v>
      </c>
      <c r="Q27" s="155">
        <v>3635.6641352063211</v>
      </c>
      <c r="R27" s="132">
        <v>23135</v>
      </c>
      <c r="S27" s="155">
        <v>83065928.219995841</v>
      </c>
      <c r="T27" s="155">
        <v>3590.4874960015491</v>
      </c>
    </row>
    <row r="28" spans="1:20" s="30" customFormat="1" x14ac:dyDescent="0.3">
      <c r="A28" s="210" t="s">
        <v>277</v>
      </c>
      <c r="B28" s="103" t="s">
        <v>277</v>
      </c>
      <c r="C28" s="126">
        <v>3419</v>
      </c>
      <c r="D28" s="154">
        <v>21090421.019999992</v>
      </c>
      <c r="E28" s="154">
        <v>6168.5934542263794</v>
      </c>
      <c r="F28" s="126">
        <v>3630</v>
      </c>
      <c r="G28" s="154">
        <v>25062949.840000018</v>
      </c>
      <c r="H28" s="154">
        <v>6904.3938953168099</v>
      </c>
      <c r="I28" s="126">
        <v>3726</v>
      </c>
      <c r="J28" s="154">
        <v>29871890.190000031</v>
      </c>
      <c r="K28" s="154">
        <v>8017.1471256038731</v>
      </c>
      <c r="L28" s="126">
        <v>3660</v>
      </c>
      <c r="M28" s="154">
        <v>28016585.069999978</v>
      </c>
      <c r="N28" s="154">
        <v>7654.8046639344202</v>
      </c>
      <c r="O28" s="126">
        <v>2894</v>
      </c>
      <c r="P28" s="154">
        <v>23200042.310000002</v>
      </c>
      <c r="Q28" s="154">
        <v>8016.6006599861794</v>
      </c>
      <c r="R28" s="126">
        <v>3156</v>
      </c>
      <c r="S28" s="154">
        <v>28892912.200000003</v>
      </c>
      <c r="T28" s="154">
        <v>9154.9151457541193</v>
      </c>
    </row>
    <row r="29" spans="1:20" s="30" customFormat="1" x14ac:dyDescent="0.3">
      <c r="A29" s="211"/>
      <c r="B29" s="100" t="s">
        <v>605</v>
      </c>
      <c r="C29" s="132">
        <v>3419</v>
      </c>
      <c r="D29" s="155">
        <v>21090421.019999981</v>
      </c>
      <c r="E29" s="155">
        <v>6168.5934542263767</v>
      </c>
      <c r="F29" s="132">
        <v>3630</v>
      </c>
      <c r="G29" s="155">
        <v>25062949.840000026</v>
      </c>
      <c r="H29" s="155">
        <v>6904.3938953168117</v>
      </c>
      <c r="I29" s="132">
        <v>3726</v>
      </c>
      <c r="J29" s="155">
        <v>29871890.190000005</v>
      </c>
      <c r="K29" s="155">
        <v>8017.1471256038658</v>
      </c>
      <c r="L29" s="132">
        <v>3660</v>
      </c>
      <c r="M29" s="155">
        <v>28016585.07</v>
      </c>
      <c r="N29" s="155">
        <v>7654.8046639344266</v>
      </c>
      <c r="O29" s="132">
        <v>2894</v>
      </c>
      <c r="P29" s="155">
        <v>23200042.309999995</v>
      </c>
      <c r="Q29" s="155">
        <v>8016.6006599861767</v>
      </c>
      <c r="R29" s="132">
        <v>3156</v>
      </c>
      <c r="S29" s="155">
        <v>28892912.200000018</v>
      </c>
      <c r="T29" s="155">
        <v>9154.9151457541248</v>
      </c>
    </row>
    <row r="30" spans="1:20" s="30" customFormat="1" x14ac:dyDescent="0.3">
      <c r="A30" s="210" t="s">
        <v>278</v>
      </c>
      <c r="B30" s="103" t="s">
        <v>301</v>
      </c>
      <c r="C30" s="126">
        <v>345</v>
      </c>
      <c r="D30" s="154">
        <v>2710141.0199999996</v>
      </c>
      <c r="E30" s="154">
        <v>7855.4812173913033</v>
      </c>
      <c r="F30" s="126">
        <v>275</v>
      </c>
      <c r="G30" s="154">
        <v>2395033.9300000002</v>
      </c>
      <c r="H30" s="154">
        <v>8709.2142909090908</v>
      </c>
      <c r="I30" s="126">
        <v>222</v>
      </c>
      <c r="J30" s="154">
        <v>2314827.4399999995</v>
      </c>
      <c r="K30" s="154">
        <v>10427.150630630629</v>
      </c>
      <c r="L30" s="126">
        <v>161</v>
      </c>
      <c r="M30" s="154">
        <v>1471975.9399999995</v>
      </c>
      <c r="N30" s="154">
        <v>9142.7077018633499</v>
      </c>
      <c r="O30" s="126">
        <v>44</v>
      </c>
      <c r="P30" s="154">
        <v>148548.34</v>
      </c>
      <c r="Q30" s="154">
        <v>3376.0986363636362</v>
      </c>
      <c r="R30" s="126">
        <v>76</v>
      </c>
      <c r="S30" s="154">
        <v>1072055.02</v>
      </c>
      <c r="T30" s="154">
        <v>14105.987105263159</v>
      </c>
    </row>
    <row r="31" spans="1:20" s="30" customFormat="1" x14ac:dyDescent="0.3">
      <c r="A31" s="211"/>
      <c r="B31" s="103" t="s">
        <v>302</v>
      </c>
      <c r="C31" s="126">
        <v>1080</v>
      </c>
      <c r="D31" s="154">
        <v>12368937.289999997</v>
      </c>
      <c r="E31" s="154">
        <v>11452.71971296296</v>
      </c>
      <c r="F31" s="126">
        <v>1293</v>
      </c>
      <c r="G31" s="154">
        <v>15624506.530000011</v>
      </c>
      <c r="H31" s="154">
        <v>12083.918430007741</v>
      </c>
      <c r="I31" s="126">
        <v>1416</v>
      </c>
      <c r="J31" s="154">
        <v>20151794.449999992</v>
      </c>
      <c r="K31" s="154">
        <v>14231.493255649712</v>
      </c>
      <c r="L31" s="126">
        <v>1570</v>
      </c>
      <c r="M31" s="154">
        <v>23147081.589999989</v>
      </c>
      <c r="N31" s="154">
        <v>14743.364070063688</v>
      </c>
      <c r="O31" s="126">
        <v>1638</v>
      </c>
      <c r="P31" s="154">
        <v>17463924.320000015</v>
      </c>
      <c r="Q31" s="154">
        <v>10661.736459096468</v>
      </c>
      <c r="R31" s="126">
        <v>1577</v>
      </c>
      <c r="S31" s="154">
        <v>23323082.020000018</v>
      </c>
      <c r="T31" s="154">
        <v>14789.525694356384</v>
      </c>
    </row>
    <row r="32" spans="1:20" s="30" customFormat="1" x14ac:dyDescent="0.3">
      <c r="A32" s="211"/>
      <c r="B32" s="103" t="s">
        <v>303</v>
      </c>
      <c r="C32" s="61"/>
      <c r="D32" s="61"/>
      <c r="E32" s="61"/>
      <c r="F32" s="61"/>
      <c r="G32" s="61"/>
      <c r="H32" s="61"/>
      <c r="I32" s="61"/>
      <c r="J32" s="61"/>
      <c r="K32" s="61"/>
      <c r="L32" s="61"/>
      <c r="M32" s="61"/>
      <c r="N32" s="61"/>
      <c r="O32" s="126" t="s">
        <v>267</v>
      </c>
      <c r="P32" s="154">
        <v>7408.3</v>
      </c>
      <c r="Q32" s="154"/>
      <c r="R32" s="126" t="s">
        <v>267</v>
      </c>
      <c r="S32" s="154">
        <v>28986.409999999996</v>
      </c>
      <c r="T32" s="154"/>
    </row>
    <row r="33" spans="1:20" s="30" customFormat="1" x14ac:dyDescent="0.3">
      <c r="A33" s="211"/>
      <c r="B33" s="103" t="s">
        <v>304</v>
      </c>
      <c r="C33" s="126">
        <v>1967</v>
      </c>
      <c r="D33" s="154">
        <v>29715855.189999994</v>
      </c>
      <c r="E33" s="154">
        <v>15107.196334519569</v>
      </c>
      <c r="F33" s="126">
        <v>1744</v>
      </c>
      <c r="G33" s="154">
        <v>21708828.710000012</v>
      </c>
      <c r="H33" s="154">
        <v>12447.722884174318</v>
      </c>
      <c r="I33" s="126">
        <v>1199</v>
      </c>
      <c r="J33" s="154">
        <v>16121237.609999999</v>
      </c>
      <c r="K33" s="154">
        <v>13445.569316096748</v>
      </c>
      <c r="L33" s="126">
        <v>925</v>
      </c>
      <c r="M33" s="154">
        <v>13726720.119999992</v>
      </c>
      <c r="N33" s="154">
        <v>14839.697427027018</v>
      </c>
      <c r="O33" s="126">
        <v>587</v>
      </c>
      <c r="P33" s="154">
        <v>6913636.6999999955</v>
      </c>
      <c r="Q33" s="154">
        <v>11777.916013628612</v>
      </c>
      <c r="R33" s="126">
        <v>425</v>
      </c>
      <c r="S33" s="154">
        <v>8056654.4199999953</v>
      </c>
      <c r="T33" s="154">
        <v>18956.833929411754</v>
      </c>
    </row>
    <row r="34" spans="1:20" s="30" customFormat="1" x14ac:dyDescent="0.3">
      <c r="A34" s="211"/>
      <c r="B34" s="103" t="s">
        <v>305</v>
      </c>
      <c r="C34" s="126" t="s">
        <v>267</v>
      </c>
      <c r="D34" s="154">
        <v>40745.199999999997</v>
      </c>
      <c r="E34" s="154"/>
      <c r="F34" s="126" t="s">
        <v>267</v>
      </c>
      <c r="G34" s="154">
        <v>9530.7899999999991</v>
      </c>
      <c r="H34" s="154"/>
      <c r="I34" s="126" t="s">
        <v>267</v>
      </c>
      <c r="J34" s="154">
        <v>2876.62</v>
      </c>
      <c r="K34" s="154"/>
      <c r="L34" s="126" t="s">
        <v>267</v>
      </c>
      <c r="M34" s="154">
        <v>286.76</v>
      </c>
      <c r="N34" s="154"/>
      <c r="O34" s="61"/>
      <c r="P34" s="61"/>
      <c r="Q34" s="61"/>
      <c r="R34" s="61"/>
      <c r="S34" s="61"/>
      <c r="T34" s="61"/>
    </row>
    <row r="35" spans="1:20" s="30" customFormat="1" x14ac:dyDescent="0.3">
      <c r="A35" s="211"/>
      <c r="B35" s="103" t="s">
        <v>306</v>
      </c>
      <c r="C35" s="126">
        <v>2321</v>
      </c>
      <c r="D35" s="154">
        <v>12519768.159999998</v>
      </c>
      <c r="E35" s="154">
        <v>5394.1267384747944</v>
      </c>
      <c r="F35" s="126">
        <v>2397</v>
      </c>
      <c r="G35" s="154">
        <v>18086452.14999998</v>
      </c>
      <c r="H35" s="154">
        <v>7545.453546099282</v>
      </c>
      <c r="I35" s="126">
        <v>2404</v>
      </c>
      <c r="J35" s="154">
        <v>18497635.799999997</v>
      </c>
      <c r="K35" s="154">
        <v>7694.52404326123</v>
      </c>
      <c r="L35" s="126">
        <v>2299</v>
      </c>
      <c r="M35" s="154">
        <v>16851392.750000011</v>
      </c>
      <c r="N35" s="154">
        <v>7329.8794040887387</v>
      </c>
      <c r="O35" s="126">
        <v>2330</v>
      </c>
      <c r="P35" s="154">
        <v>17653559.600000039</v>
      </c>
      <c r="Q35" s="154">
        <v>7576.6350214592439</v>
      </c>
      <c r="R35" s="126">
        <v>2407</v>
      </c>
      <c r="S35" s="154">
        <v>18919805.700000018</v>
      </c>
      <c r="T35" s="154">
        <v>7860.3264229331189</v>
      </c>
    </row>
    <row r="36" spans="1:20" s="30" customFormat="1" x14ac:dyDescent="0.3">
      <c r="A36" s="211"/>
      <c r="B36" s="100" t="s">
        <v>605</v>
      </c>
      <c r="C36" s="132">
        <v>5056</v>
      </c>
      <c r="D36" s="155">
        <v>57355446.859999783</v>
      </c>
      <c r="E36" s="155">
        <v>11344.036166930337</v>
      </c>
      <c r="F36" s="132">
        <v>4958</v>
      </c>
      <c r="G36" s="155">
        <v>57824352.110000014</v>
      </c>
      <c r="H36" s="155">
        <v>11662.83826341267</v>
      </c>
      <c r="I36" s="132">
        <v>4644</v>
      </c>
      <c r="J36" s="155">
        <v>57088371.920000017</v>
      </c>
      <c r="K36" s="155">
        <v>12292.931076658057</v>
      </c>
      <c r="L36" s="132">
        <v>4384</v>
      </c>
      <c r="M36" s="155">
        <v>55197457.160000265</v>
      </c>
      <c r="N36" s="155">
        <v>12590.660848540207</v>
      </c>
      <c r="O36" s="132">
        <v>4191</v>
      </c>
      <c r="P36" s="155">
        <v>42187077.260000072</v>
      </c>
      <c r="Q36" s="155">
        <v>10066.11244571703</v>
      </c>
      <c r="R36" s="132">
        <v>4146</v>
      </c>
      <c r="S36" s="155">
        <v>51400583.57000003</v>
      </c>
      <c r="T36" s="155">
        <v>12397.632313072849</v>
      </c>
    </row>
    <row r="37" spans="1:20" s="30" customFormat="1" x14ac:dyDescent="0.3">
      <c r="A37" s="210" t="s">
        <v>279</v>
      </c>
      <c r="B37" s="103" t="s">
        <v>307</v>
      </c>
      <c r="C37" s="126">
        <v>1197</v>
      </c>
      <c r="D37" s="154">
        <v>4528775</v>
      </c>
      <c r="E37" s="154">
        <v>3783.43776106934</v>
      </c>
      <c r="F37" s="126">
        <v>1846</v>
      </c>
      <c r="G37" s="154">
        <v>8176575</v>
      </c>
      <c r="H37" s="154">
        <v>4429.3472372697724</v>
      </c>
      <c r="I37" s="126">
        <v>2670</v>
      </c>
      <c r="J37" s="154">
        <v>12266125</v>
      </c>
      <c r="K37" s="154">
        <v>4594.0543071161046</v>
      </c>
      <c r="L37" s="126">
        <v>3547</v>
      </c>
      <c r="M37" s="154">
        <v>17255300</v>
      </c>
      <c r="N37" s="154">
        <v>4864.7589512263885</v>
      </c>
      <c r="O37" s="126">
        <v>4278</v>
      </c>
      <c r="P37" s="154">
        <v>22183300</v>
      </c>
      <c r="Q37" s="154">
        <v>5185.4371201496024</v>
      </c>
      <c r="R37" s="126">
        <v>5157</v>
      </c>
      <c r="S37" s="154">
        <v>25971025</v>
      </c>
      <c r="T37" s="154">
        <v>5036.0723288733761</v>
      </c>
    </row>
    <row r="38" spans="1:20" s="30" customFormat="1" x14ac:dyDescent="0.3">
      <c r="A38" s="211"/>
      <c r="B38" s="103" t="s">
        <v>308</v>
      </c>
      <c r="C38" s="126">
        <v>766</v>
      </c>
      <c r="D38" s="154">
        <v>1643820</v>
      </c>
      <c r="E38" s="154">
        <v>2145.9791122715405</v>
      </c>
      <c r="F38" s="126">
        <v>1211</v>
      </c>
      <c r="G38" s="154">
        <v>2949040</v>
      </c>
      <c r="H38" s="154">
        <v>2435.2105697770439</v>
      </c>
      <c r="I38" s="126">
        <v>1815</v>
      </c>
      <c r="J38" s="154">
        <v>4512660</v>
      </c>
      <c r="K38" s="154">
        <v>2486.3140495867769</v>
      </c>
      <c r="L38" s="126">
        <v>2410</v>
      </c>
      <c r="M38" s="154">
        <v>5805650</v>
      </c>
      <c r="N38" s="154">
        <v>2408.9834024896268</v>
      </c>
      <c r="O38" s="126">
        <v>2892</v>
      </c>
      <c r="P38" s="154">
        <v>6421140</v>
      </c>
      <c r="Q38" s="154">
        <v>2220.3112033195021</v>
      </c>
      <c r="R38" s="126">
        <v>3514</v>
      </c>
      <c r="S38" s="154">
        <v>9320550</v>
      </c>
      <c r="T38" s="154">
        <v>2652.4046670461012</v>
      </c>
    </row>
    <row r="39" spans="1:20" s="30" customFormat="1" x14ac:dyDescent="0.3">
      <c r="A39" s="211"/>
      <c r="B39" s="103" t="s">
        <v>309</v>
      </c>
      <c r="C39" s="126" t="s">
        <v>267</v>
      </c>
      <c r="D39" s="154">
        <v>17490.689999999999</v>
      </c>
      <c r="E39" s="154"/>
      <c r="F39" s="126" t="s">
        <v>267</v>
      </c>
      <c r="G39" s="154">
        <v>45459.75</v>
      </c>
      <c r="H39" s="154"/>
      <c r="I39" s="126" t="s">
        <v>267</v>
      </c>
      <c r="J39" s="154">
        <v>68431.05</v>
      </c>
      <c r="K39" s="154"/>
      <c r="L39" s="126" t="s">
        <v>267</v>
      </c>
      <c r="M39" s="154">
        <v>72206.100000000006</v>
      </c>
      <c r="N39" s="154"/>
      <c r="O39" s="126" t="s">
        <v>267</v>
      </c>
      <c r="P39" s="154">
        <v>62589.75</v>
      </c>
      <c r="Q39" s="154"/>
      <c r="R39" s="126" t="s">
        <v>267</v>
      </c>
      <c r="S39" s="154">
        <v>62891.22</v>
      </c>
      <c r="T39" s="154"/>
    </row>
    <row r="40" spans="1:20" s="30" customFormat="1" x14ac:dyDescent="0.3">
      <c r="A40" s="211"/>
      <c r="B40" s="103" t="s">
        <v>310</v>
      </c>
      <c r="C40" s="126">
        <v>1168</v>
      </c>
      <c r="D40" s="154">
        <v>567013.94999999995</v>
      </c>
      <c r="E40" s="154">
        <v>485.45714897260268</v>
      </c>
      <c r="F40" s="126">
        <v>1814</v>
      </c>
      <c r="G40" s="154">
        <v>893462.85</v>
      </c>
      <c r="H40" s="154">
        <v>492.53740352811462</v>
      </c>
      <c r="I40" s="126">
        <v>2604</v>
      </c>
      <c r="J40" s="154">
        <v>1402366</v>
      </c>
      <c r="K40" s="154">
        <v>538.54301075268813</v>
      </c>
      <c r="L40" s="126">
        <v>3459</v>
      </c>
      <c r="M40" s="154">
        <v>1626412.5</v>
      </c>
      <c r="N40" s="154">
        <v>470.19731136166524</v>
      </c>
      <c r="O40" s="126">
        <v>4216</v>
      </c>
      <c r="P40" s="154">
        <v>1839640.5</v>
      </c>
      <c r="Q40" s="154">
        <v>436.34736717267555</v>
      </c>
      <c r="R40" s="126">
        <v>4986</v>
      </c>
      <c r="S40" s="154">
        <v>1978782</v>
      </c>
      <c r="T40" s="154">
        <v>396.86762936221419</v>
      </c>
    </row>
    <row r="41" spans="1:20" s="30" customFormat="1" x14ac:dyDescent="0.3">
      <c r="A41" s="211"/>
      <c r="B41" s="100" t="s">
        <v>605</v>
      </c>
      <c r="C41" s="132">
        <v>1209</v>
      </c>
      <c r="D41" s="155">
        <v>6757099.6400000006</v>
      </c>
      <c r="E41" s="155">
        <v>5588.9988751033916</v>
      </c>
      <c r="F41" s="132">
        <v>1868</v>
      </c>
      <c r="G41" s="155">
        <v>12064537.6</v>
      </c>
      <c r="H41" s="155">
        <v>6458.5319057815841</v>
      </c>
      <c r="I41" s="132">
        <v>2677</v>
      </c>
      <c r="J41" s="155">
        <v>18249582.050000001</v>
      </c>
      <c r="K41" s="155">
        <v>6817.1767090026151</v>
      </c>
      <c r="L41" s="132">
        <v>3565</v>
      </c>
      <c r="M41" s="155">
        <v>24759568.600000001</v>
      </c>
      <c r="N41" s="155">
        <v>6945.1805329593271</v>
      </c>
      <c r="O41" s="132">
        <v>4315</v>
      </c>
      <c r="P41" s="155">
        <v>30506670.25</v>
      </c>
      <c r="Q41" s="155">
        <v>7069.911993047509</v>
      </c>
      <c r="R41" s="132">
        <v>5168</v>
      </c>
      <c r="S41" s="155">
        <v>37333248.219999999</v>
      </c>
      <c r="T41" s="155">
        <v>7223.9257391640867</v>
      </c>
    </row>
    <row r="42" spans="1:20" s="30" customFormat="1" x14ac:dyDescent="0.3">
      <c r="A42" s="210" t="s">
        <v>1103</v>
      </c>
      <c r="B42" s="103" t="s">
        <v>311</v>
      </c>
      <c r="C42" s="126">
        <v>4409</v>
      </c>
      <c r="D42" s="154">
        <v>13011507.259999987</v>
      </c>
      <c r="E42" s="154">
        <v>2951.1243501927843</v>
      </c>
      <c r="F42" s="126">
        <v>4412</v>
      </c>
      <c r="G42" s="154">
        <v>13115005.329999974</v>
      </c>
      <c r="H42" s="154">
        <v>2972.5760040797763</v>
      </c>
      <c r="I42" s="126">
        <v>4191</v>
      </c>
      <c r="J42" s="154">
        <v>13281054.120000016</v>
      </c>
      <c r="K42" s="154">
        <v>3168.9463421617788</v>
      </c>
      <c r="L42" s="126">
        <v>3885</v>
      </c>
      <c r="M42" s="154">
        <v>11025889.50000003</v>
      </c>
      <c r="N42" s="154">
        <v>2838.066795366803</v>
      </c>
      <c r="O42" s="126">
        <v>3310</v>
      </c>
      <c r="P42" s="154">
        <v>9251873.8899999913</v>
      </c>
      <c r="Q42" s="154">
        <v>2795.1280634441059</v>
      </c>
      <c r="R42" s="126">
        <v>3343</v>
      </c>
      <c r="S42" s="154">
        <v>10404003.810000008</v>
      </c>
      <c r="T42" s="154">
        <v>3112.1758330840585</v>
      </c>
    </row>
    <row r="43" spans="1:20" s="30" customFormat="1" x14ac:dyDescent="0.3">
      <c r="A43" s="211"/>
      <c r="B43" s="103" t="s">
        <v>687</v>
      </c>
      <c r="C43" s="61"/>
      <c r="D43" s="61"/>
      <c r="E43" s="61"/>
      <c r="F43" s="61"/>
      <c r="G43" s="61"/>
      <c r="H43" s="61"/>
      <c r="I43" s="61"/>
      <c r="J43" s="61"/>
      <c r="K43" s="61"/>
      <c r="L43" s="61"/>
      <c r="M43" s="61"/>
      <c r="N43" s="61"/>
      <c r="O43" s="126">
        <v>347</v>
      </c>
      <c r="P43" s="154">
        <v>1190344.9999999993</v>
      </c>
      <c r="Q43" s="154">
        <v>3430.3890489913524</v>
      </c>
      <c r="R43" s="126">
        <v>349</v>
      </c>
      <c r="S43" s="154">
        <v>1328887.8599999961</v>
      </c>
      <c r="T43" s="154">
        <v>3807.7016045845162</v>
      </c>
    </row>
    <row r="44" spans="1:20" s="30" customFormat="1" x14ac:dyDescent="0.3">
      <c r="A44" s="211"/>
      <c r="B44" s="103" t="s">
        <v>312</v>
      </c>
      <c r="C44" s="61"/>
      <c r="D44" s="61"/>
      <c r="E44" s="61"/>
      <c r="F44" s="61"/>
      <c r="G44" s="61"/>
      <c r="H44" s="61"/>
      <c r="I44" s="126">
        <v>30</v>
      </c>
      <c r="J44" s="154">
        <v>15860.880000000001</v>
      </c>
      <c r="K44" s="154">
        <v>528.69600000000003</v>
      </c>
      <c r="L44" s="126">
        <v>159</v>
      </c>
      <c r="M44" s="154">
        <v>215337.94999999995</v>
      </c>
      <c r="N44" s="154">
        <v>1354.3267295597482</v>
      </c>
      <c r="O44" s="126">
        <v>233</v>
      </c>
      <c r="P44" s="154">
        <v>462325.34</v>
      </c>
      <c r="Q44" s="154">
        <v>1984.2289270386268</v>
      </c>
      <c r="R44" s="126">
        <v>321</v>
      </c>
      <c r="S44" s="154">
        <v>574454.3200000003</v>
      </c>
      <c r="T44" s="154">
        <v>1789.5773208722751</v>
      </c>
    </row>
    <row r="45" spans="1:20" s="30" customFormat="1" x14ac:dyDescent="0.3">
      <c r="A45" s="211"/>
      <c r="B45" s="103" t="s">
        <v>313</v>
      </c>
      <c r="C45" s="126" t="s">
        <v>267</v>
      </c>
      <c r="D45" s="154">
        <v>34446.979999999996</v>
      </c>
      <c r="E45" s="154"/>
      <c r="F45" s="126" t="s">
        <v>267</v>
      </c>
      <c r="G45" s="154">
        <v>31461.919999999995</v>
      </c>
      <c r="H45" s="154"/>
      <c r="I45" s="126" t="s">
        <v>267</v>
      </c>
      <c r="J45" s="154">
        <v>5213.3899999999994</v>
      </c>
      <c r="K45" s="154"/>
      <c r="L45" s="126" t="s">
        <v>267</v>
      </c>
      <c r="M45" s="154">
        <v>5487.58</v>
      </c>
      <c r="N45" s="154"/>
      <c r="O45" s="61"/>
      <c r="P45" s="61"/>
      <c r="Q45" s="61"/>
      <c r="R45" s="61"/>
      <c r="S45" s="61"/>
      <c r="T45" s="61"/>
    </row>
    <row r="46" spans="1:20" s="30" customFormat="1" x14ac:dyDescent="0.3">
      <c r="A46" s="211"/>
      <c r="B46" s="100" t="s">
        <v>605</v>
      </c>
      <c r="C46" s="132">
        <v>4424</v>
      </c>
      <c r="D46" s="155">
        <v>13045954.239999987</v>
      </c>
      <c r="E46" s="155">
        <v>2948.9046654611184</v>
      </c>
      <c r="F46" s="132">
        <v>4423</v>
      </c>
      <c r="G46" s="155">
        <v>13146467.249999972</v>
      </c>
      <c r="H46" s="155">
        <v>2972.296461677588</v>
      </c>
      <c r="I46" s="132">
        <v>4219</v>
      </c>
      <c r="J46" s="155">
        <v>13302128.390000008</v>
      </c>
      <c r="K46" s="155">
        <v>3152.9102607252921</v>
      </c>
      <c r="L46" s="132">
        <v>4026</v>
      </c>
      <c r="M46" s="155">
        <v>11246715.030000012</v>
      </c>
      <c r="N46" s="155">
        <v>2793.5208718330882</v>
      </c>
      <c r="O46" s="132">
        <v>3772</v>
      </c>
      <c r="P46" s="155">
        <v>10904544.230000002</v>
      </c>
      <c r="Q46" s="155">
        <v>2890.9184066808066</v>
      </c>
      <c r="R46" s="132">
        <v>3897</v>
      </c>
      <c r="S46" s="155">
        <v>12307345.99000001</v>
      </c>
      <c r="T46" s="155">
        <v>3158.1590941750087</v>
      </c>
    </row>
    <row r="47" spans="1:20" s="30" customFormat="1" x14ac:dyDescent="0.3">
      <c r="A47" s="210" t="s">
        <v>281</v>
      </c>
      <c r="B47" s="103" t="s">
        <v>314</v>
      </c>
      <c r="C47" s="126">
        <v>75</v>
      </c>
      <c r="D47" s="154">
        <v>783562</v>
      </c>
      <c r="E47" s="154">
        <v>10447.493333333334</v>
      </c>
      <c r="F47" s="126">
        <v>75</v>
      </c>
      <c r="G47" s="154">
        <v>661912</v>
      </c>
      <c r="H47" s="154">
        <v>8825.4933333333338</v>
      </c>
      <c r="I47" s="126">
        <v>88</v>
      </c>
      <c r="J47" s="154">
        <v>874219</v>
      </c>
      <c r="K47" s="154">
        <v>9934.306818181818</v>
      </c>
      <c r="L47" s="126">
        <v>50</v>
      </c>
      <c r="M47" s="154">
        <v>546242</v>
      </c>
      <c r="N47" s="154">
        <v>10924.84</v>
      </c>
      <c r="O47" s="126">
        <v>43</v>
      </c>
      <c r="P47" s="154">
        <v>357189</v>
      </c>
      <c r="Q47" s="154">
        <v>8306.7209302325573</v>
      </c>
      <c r="R47" s="126" t="s">
        <v>267</v>
      </c>
      <c r="S47" s="154">
        <v>260548</v>
      </c>
      <c r="T47" s="154"/>
    </row>
    <row r="48" spans="1:20" s="30" customFormat="1" x14ac:dyDescent="0.3">
      <c r="A48" s="211"/>
      <c r="B48" s="103" t="s">
        <v>315</v>
      </c>
      <c r="C48" s="126">
        <v>33</v>
      </c>
      <c r="D48" s="154">
        <v>84680</v>
      </c>
      <c r="E48" s="154">
        <v>2566.060606060606</v>
      </c>
      <c r="F48" s="126">
        <v>35</v>
      </c>
      <c r="G48" s="154">
        <v>86150</v>
      </c>
      <c r="H48" s="154">
        <v>2461.4285714285716</v>
      </c>
      <c r="I48" s="126">
        <v>34</v>
      </c>
      <c r="J48" s="154">
        <v>115020</v>
      </c>
      <c r="K48" s="154">
        <v>3382.9411764705883</v>
      </c>
      <c r="L48" s="126">
        <v>20</v>
      </c>
      <c r="M48" s="154">
        <v>73710</v>
      </c>
      <c r="N48" s="154">
        <v>3685.5</v>
      </c>
      <c r="O48" s="126" t="s">
        <v>267</v>
      </c>
      <c r="P48" s="154">
        <v>64520</v>
      </c>
      <c r="Q48" s="154"/>
      <c r="R48" s="126">
        <v>23</v>
      </c>
      <c r="S48" s="154">
        <v>82260</v>
      </c>
      <c r="T48" s="154">
        <v>3576.521739130435</v>
      </c>
    </row>
    <row r="49" spans="1:20" s="30" customFormat="1" x14ac:dyDescent="0.3">
      <c r="A49" s="211"/>
      <c r="B49" s="103" t="s">
        <v>316</v>
      </c>
      <c r="C49" s="126">
        <v>129</v>
      </c>
      <c r="D49" s="154">
        <v>1649590</v>
      </c>
      <c r="E49" s="154">
        <v>12787.519379844962</v>
      </c>
      <c r="F49" s="126">
        <v>127</v>
      </c>
      <c r="G49" s="154">
        <v>1873386</v>
      </c>
      <c r="H49" s="154">
        <v>14751.070866141732</v>
      </c>
      <c r="I49" s="126">
        <v>142</v>
      </c>
      <c r="J49" s="154">
        <v>1731315</v>
      </c>
      <c r="K49" s="154">
        <v>12192.359154929578</v>
      </c>
      <c r="L49" s="126">
        <v>94</v>
      </c>
      <c r="M49" s="154">
        <v>1073884</v>
      </c>
      <c r="N49" s="154">
        <v>11424.297872340425</v>
      </c>
      <c r="O49" s="126">
        <v>100</v>
      </c>
      <c r="P49" s="154">
        <v>814361</v>
      </c>
      <c r="Q49" s="154">
        <v>8143.61</v>
      </c>
      <c r="R49" s="126">
        <v>46</v>
      </c>
      <c r="S49" s="154">
        <v>625732</v>
      </c>
      <c r="T49" s="154">
        <v>13602.869565217392</v>
      </c>
    </row>
    <row r="50" spans="1:20" s="30" customFormat="1" x14ac:dyDescent="0.3">
      <c r="A50" s="211"/>
      <c r="B50" s="103" t="s">
        <v>317</v>
      </c>
      <c r="C50" s="126">
        <v>520</v>
      </c>
      <c r="D50" s="154">
        <v>40093.120000000024</v>
      </c>
      <c r="E50" s="154">
        <v>77.102153846153897</v>
      </c>
      <c r="F50" s="126">
        <v>513</v>
      </c>
      <c r="G50" s="154">
        <v>40148.960000000036</v>
      </c>
      <c r="H50" s="154">
        <v>78.263079922027359</v>
      </c>
      <c r="I50" s="126">
        <v>344</v>
      </c>
      <c r="J50" s="154">
        <v>25574.720000000019</v>
      </c>
      <c r="K50" s="154">
        <v>74.345116279069828</v>
      </c>
      <c r="L50" s="126">
        <v>250</v>
      </c>
      <c r="M50" s="154">
        <v>18538.88</v>
      </c>
      <c r="N50" s="154">
        <v>74.15552000000001</v>
      </c>
      <c r="O50" s="126">
        <v>152</v>
      </c>
      <c r="P50" s="154">
        <v>13401.6</v>
      </c>
      <c r="Q50" s="154">
        <v>88.168421052631587</v>
      </c>
      <c r="R50" s="126">
        <v>136</v>
      </c>
      <c r="S50" s="154">
        <v>11391.359999999999</v>
      </c>
      <c r="T50" s="154">
        <v>83.759999999999991</v>
      </c>
    </row>
    <row r="51" spans="1:20" s="30" customFormat="1" x14ac:dyDescent="0.3">
      <c r="A51" s="211"/>
      <c r="B51" s="100" t="s">
        <v>605</v>
      </c>
      <c r="C51" s="132">
        <v>737</v>
      </c>
      <c r="D51" s="155">
        <v>2557925.1200000029</v>
      </c>
      <c r="E51" s="155">
        <v>3470.7260786974261</v>
      </c>
      <c r="F51" s="132">
        <v>725</v>
      </c>
      <c r="G51" s="155">
        <v>2661596.9600000009</v>
      </c>
      <c r="H51" s="155">
        <v>3671.1682206896562</v>
      </c>
      <c r="I51" s="132">
        <v>592</v>
      </c>
      <c r="J51" s="155">
        <v>2746128.7200000011</v>
      </c>
      <c r="K51" s="155">
        <v>4638.7309459459475</v>
      </c>
      <c r="L51" s="132">
        <v>402</v>
      </c>
      <c r="M51" s="155">
        <v>1712374.879999999</v>
      </c>
      <c r="N51" s="155">
        <v>4259.6390049751217</v>
      </c>
      <c r="O51" s="132">
        <v>305</v>
      </c>
      <c r="P51" s="155">
        <v>1249471.5999999996</v>
      </c>
      <c r="Q51" s="155">
        <v>4096.6281967213099</v>
      </c>
      <c r="R51" s="132">
        <v>219</v>
      </c>
      <c r="S51" s="155">
        <v>979931.35999999975</v>
      </c>
      <c r="T51" s="155">
        <v>4474.5724200913228</v>
      </c>
    </row>
    <row r="52" spans="1:20" s="30" customFormat="1" x14ac:dyDescent="0.3">
      <c r="A52" s="236" t="s">
        <v>210</v>
      </c>
      <c r="B52" s="182"/>
      <c r="C52" s="132">
        <v>22365</v>
      </c>
      <c r="D52" s="155">
        <v>1290235701.0701513</v>
      </c>
      <c r="E52" s="155">
        <v>57689.948628220496</v>
      </c>
      <c r="F52" s="132">
        <v>22598</v>
      </c>
      <c r="G52" s="155">
        <v>1340621197.3800015</v>
      </c>
      <c r="H52" s="155">
        <v>59324.771987786597</v>
      </c>
      <c r="I52" s="132">
        <v>22652</v>
      </c>
      <c r="J52" s="155">
        <v>1405746350.9499547</v>
      </c>
      <c r="K52" s="155">
        <v>62058.376785712288</v>
      </c>
      <c r="L52" s="132">
        <v>22949</v>
      </c>
      <c r="M52" s="155">
        <v>1429708399.5899601</v>
      </c>
      <c r="N52" s="155">
        <v>62299.37686129941</v>
      </c>
      <c r="O52" s="132">
        <v>23324</v>
      </c>
      <c r="P52" s="155">
        <v>1333871236.4399655</v>
      </c>
      <c r="Q52" s="155">
        <v>57188.785647400335</v>
      </c>
      <c r="R52" s="132">
        <v>23661</v>
      </c>
      <c r="S52" s="155">
        <v>1361287645.3200026</v>
      </c>
      <c r="T52" s="155">
        <v>57532.971781412562</v>
      </c>
    </row>
    <row r="54" spans="1:20" x14ac:dyDescent="0.3">
      <c r="A54" t="s">
        <v>638</v>
      </c>
    </row>
    <row r="56" spans="1:20" x14ac:dyDescent="0.3">
      <c r="C56" s="84"/>
      <c r="E56"/>
      <c r="F56" s="84"/>
      <c r="H56"/>
      <c r="I56" s="84"/>
      <c r="N56"/>
      <c r="O56" s="84"/>
      <c r="Q56"/>
      <c r="R56" s="84"/>
      <c r="T56"/>
    </row>
    <row r="57" spans="1:20" x14ac:dyDescent="0.3">
      <c r="C57" s="84"/>
      <c r="E57"/>
      <c r="F57" s="84"/>
      <c r="H57"/>
      <c r="I57" s="84"/>
      <c r="N57"/>
      <c r="O57" s="84"/>
      <c r="Q57"/>
      <c r="R57" s="84"/>
      <c r="T57"/>
    </row>
    <row r="58" spans="1:20" x14ac:dyDescent="0.3">
      <c r="C58" s="84"/>
      <c r="E58"/>
      <c r="F58" s="84"/>
      <c r="H58"/>
      <c r="I58" s="84"/>
      <c r="N58"/>
      <c r="O58" s="84"/>
      <c r="Q58"/>
      <c r="R58" s="84"/>
      <c r="T58"/>
    </row>
    <row r="59" spans="1:20" x14ac:dyDescent="0.3">
      <c r="C59" s="84"/>
      <c r="E59"/>
      <c r="F59" s="84"/>
      <c r="H59"/>
      <c r="I59" s="84"/>
      <c r="N59"/>
      <c r="O59" s="84"/>
      <c r="Q59"/>
      <c r="R59" s="84"/>
      <c r="T59"/>
    </row>
    <row r="60" spans="1:20" x14ac:dyDescent="0.3">
      <c r="C60" s="84"/>
      <c r="E60"/>
      <c r="F60" s="84"/>
      <c r="H60"/>
      <c r="I60" s="84"/>
      <c r="N60"/>
      <c r="O60" s="84"/>
      <c r="Q60"/>
      <c r="R60" s="84"/>
      <c r="T60"/>
    </row>
    <row r="61" spans="1:20" x14ac:dyDescent="0.3">
      <c r="C61" s="84"/>
      <c r="E61"/>
      <c r="F61" s="84"/>
      <c r="H61"/>
      <c r="I61" s="84"/>
      <c r="N61"/>
      <c r="O61" s="84"/>
      <c r="Q61"/>
      <c r="R61" s="84"/>
      <c r="T61"/>
    </row>
    <row r="62" spans="1:20" x14ac:dyDescent="0.3">
      <c r="C62" s="84"/>
      <c r="E62"/>
      <c r="F62" s="84"/>
      <c r="H62"/>
      <c r="I62" s="84"/>
      <c r="N62"/>
      <c r="O62" s="84"/>
      <c r="Q62"/>
      <c r="R62" s="84"/>
      <c r="T62"/>
    </row>
    <row r="63" spans="1:20" x14ac:dyDescent="0.3">
      <c r="C63" s="84"/>
      <c r="E63"/>
      <c r="F63" s="84"/>
      <c r="H63"/>
      <c r="I63" s="84"/>
      <c r="N63"/>
      <c r="O63" s="84"/>
      <c r="Q63"/>
      <c r="R63" s="84"/>
      <c r="T63"/>
    </row>
    <row r="64" spans="1:20" x14ac:dyDescent="0.3">
      <c r="C64" s="84"/>
      <c r="E64"/>
      <c r="F64" s="84"/>
      <c r="H64"/>
      <c r="I64" s="84"/>
      <c r="N64"/>
      <c r="O64" s="84"/>
      <c r="Q64"/>
      <c r="R64" s="84"/>
      <c r="T64"/>
    </row>
    <row r="65" spans="3:20" x14ac:dyDescent="0.3">
      <c r="C65" s="84"/>
      <c r="E65"/>
      <c r="F65" s="84"/>
      <c r="H65"/>
      <c r="I65" s="84"/>
      <c r="N65"/>
      <c r="O65" s="84"/>
      <c r="Q65"/>
      <c r="R65" s="84"/>
      <c r="T65"/>
    </row>
    <row r="66" spans="3:20" x14ac:dyDescent="0.3">
      <c r="C66" s="84"/>
      <c r="E66"/>
      <c r="F66" s="84"/>
      <c r="H66"/>
      <c r="I66" s="84"/>
      <c r="N66"/>
      <c r="O66" s="84"/>
      <c r="Q66"/>
      <c r="R66" s="84"/>
      <c r="T66"/>
    </row>
    <row r="67" spans="3:20" x14ac:dyDescent="0.3">
      <c r="C67" s="84"/>
      <c r="E67"/>
      <c r="F67" s="84"/>
      <c r="H67"/>
      <c r="I67" s="84"/>
      <c r="N67"/>
      <c r="O67" s="84"/>
      <c r="Q67"/>
      <c r="R67" s="84"/>
      <c r="T67"/>
    </row>
    <row r="68" spans="3:20" x14ac:dyDescent="0.3">
      <c r="C68" s="84"/>
      <c r="E68"/>
      <c r="F68" s="84"/>
      <c r="H68"/>
      <c r="I68" s="84"/>
      <c r="N68"/>
      <c r="O68" s="84"/>
      <c r="Q68"/>
      <c r="R68" s="84"/>
      <c r="T68"/>
    </row>
    <row r="69" spans="3:20" x14ac:dyDescent="0.3">
      <c r="C69" s="84"/>
      <c r="E69"/>
      <c r="F69" s="84"/>
      <c r="H69"/>
      <c r="I69" s="84"/>
      <c r="N69"/>
      <c r="O69" s="84"/>
      <c r="Q69"/>
      <c r="R69" s="84"/>
      <c r="T69"/>
    </row>
    <row r="70" spans="3:20" x14ac:dyDescent="0.3">
      <c r="C70" s="84"/>
      <c r="E70"/>
      <c r="F70" s="84"/>
      <c r="H70"/>
      <c r="I70" s="84"/>
      <c r="N70"/>
      <c r="O70" s="84"/>
      <c r="Q70"/>
      <c r="R70" s="84"/>
      <c r="T70"/>
    </row>
    <row r="71" spans="3:20" x14ac:dyDescent="0.3">
      <c r="C71" s="84"/>
      <c r="E71"/>
      <c r="F71" s="84"/>
      <c r="H71"/>
      <c r="I71" s="84"/>
      <c r="N71"/>
      <c r="O71" s="84"/>
      <c r="Q71"/>
      <c r="R71" s="84"/>
      <c r="T71"/>
    </row>
    <row r="72" spans="3:20" x14ac:dyDescent="0.3">
      <c r="C72" s="84"/>
      <c r="E72"/>
      <c r="F72" s="84"/>
      <c r="H72"/>
      <c r="I72" s="84"/>
      <c r="N72"/>
      <c r="O72" s="84"/>
      <c r="Q72"/>
      <c r="R72" s="84"/>
      <c r="T72"/>
    </row>
    <row r="73" spans="3:20" x14ac:dyDescent="0.3">
      <c r="C73" s="84"/>
      <c r="E73"/>
      <c r="F73" s="84"/>
      <c r="H73"/>
      <c r="I73" s="84"/>
      <c r="N73"/>
      <c r="O73" s="84"/>
      <c r="Q73"/>
      <c r="R73" s="84"/>
      <c r="T73"/>
    </row>
    <row r="74" spans="3:20" x14ac:dyDescent="0.3">
      <c r="C74" s="84"/>
      <c r="E74"/>
      <c r="F74" s="84"/>
      <c r="H74"/>
      <c r="I74" s="84"/>
      <c r="N74"/>
      <c r="O74" s="84"/>
      <c r="Q74"/>
      <c r="R74" s="84"/>
      <c r="T74"/>
    </row>
    <row r="75" spans="3:20" x14ac:dyDescent="0.3">
      <c r="C75" s="84"/>
      <c r="E75"/>
      <c r="F75" s="84"/>
      <c r="H75"/>
      <c r="I75" s="84"/>
      <c r="N75"/>
      <c r="O75" s="84"/>
      <c r="Q75"/>
      <c r="R75" s="84"/>
      <c r="T75"/>
    </row>
    <row r="76" spans="3:20" x14ac:dyDescent="0.3">
      <c r="C76" s="84"/>
      <c r="E76"/>
      <c r="F76" s="84"/>
      <c r="H76"/>
      <c r="I76" s="84"/>
      <c r="N76"/>
      <c r="O76" s="84"/>
      <c r="Q76"/>
      <c r="R76" s="84"/>
      <c r="T76"/>
    </row>
    <row r="77" spans="3:20" x14ac:dyDescent="0.3">
      <c r="C77" s="84"/>
      <c r="E77"/>
      <c r="F77" s="84"/>
      <c r="H77"/>
      <c r="I77" s="84"/>
      <c r="N77"/>
      <c r="O77" s="84"/>
      <c r="Q77"/>
      <c r="R77" s="84"/>
      <c r="T77"/>
    </row>
    <row r="78" spans="3:20" x14ac:dyDescent="0.3">
      <c r="C78" s="84"/>
      <c r="E78"/>
      <c r="F78" s="84"/>
      <c r="H78"/>
      <c r="I78" s="84"/>
      <c r="N78"/>
      <c r="O78" s="84"/>
      <c r="Q78"/>
      <c r="R78" s="84"/>
      <c r="T78"/>
    </row>
    <row r="79" spans="3:20" x14ac:dyDescent="0.3">
      <c r="C79" s="84"/>
      <c r="E79"/>
      <c r="F79" s="84"/>
      <c r="H79"/>
      <c r="I79" s="84"/>
      <c r="N79"/>
      <c r="O79" s="84"/>
      <c r="Q79"/>
      <c r="R79" s="84"/>
      <c r="T79"/>
    </row>
    <row r="80" spans="3:20" x14ac:dyDescent="0.3">
      <c r="C80" s="84"/>
      <c r="E80"/>
      <c r="F80" s="84"/>
      <c r="H80"/>
      <c r="I80" s="84"/>
      <c r="N80"/>
      <c r="O80" s="84"/>
      <c r="Q80"/>
      <c r="R80" s="84"/>
      <c r="T80"/>
    </row>
    <row r="81" spans="3:20" x14ac:dyDescent="0.3">
      <c r="C81" s="84"/>
      <c r="E81"/>
      <c r="F81" s="84"/>
      <c r="H81"/>
      <c r="I81" s="84"/>
      <c r="N81"/>
      <c r="O81" s="84"/>
      <c r="Q81"/>
      <c r="R81" s="84"/>
      <c r="T81"/>
    </row>
    <row r="82" spans="3:20" x14ac:dyDescent="0.3">
      <c r="C82" s="84"/>
      <c r="E82"/>
      <c r="F82" s="84"/>
      <c r="H82"/>
      <c r="I82" s="84"/>
      <c r="N82"/>
      <c r="O82" s="84"/>
      <c r="Q82"/>
      <c r="R82" s="84"/>
      <c r="T82"/>
    </row>
    <row r="83" spans="3:20" x14ac:dyDescent="0.3">
      <c r="C83" s="84"/>
      <c r="E83"/>
      <c r="F83" s="84"/>
      <c r="H83"/>
      <c r="I83" s="84"/>
      <c r="N83"/>
      <c r="O83" s="84"/>
      <c r="Q83"/>
      <c r="R83" s="84"/>
      <c r="T83"/>
    </row>
    <row r="84" spans="3:20" x14ac:dyDescent="0.3">
      <c r="C84" s="84"/>
      <c r="E84"/>
      <c r="F84" s="84"/>
      <c r="H84"/>
      <c r="I84" s="84"/>
      <c r="N84"/>
      <c r="O84" s="84"/>
      <c r="Q84"/>
      <c r="R84" s="84"/>
      <c r="T84"/>
    </row>
    <row r="85" spans="3:20" x14ac:dyDescent="0.3">
      <c r="C85" s="84"/>
      <c r="E85"/>
      <c r="F85" s="84"/>
      <c r="H85"/>
      <c r="I85" s="84"/>
      <c r="N85"/>
      <c r="O85" s="84"/>
      <c r="Q85"/>
      <c r="R85" s="84"/>
      <c r="T85"/>
    </row>
    <row r="86" spans="3:20" x14ac:dyDescent="0.3">
      <c r="C86" s="84"/>
      <c r="E86"/>
      <c r="F86" s="84"/>
      <c r="H86"/>
      <c r="I86" s="84"/>
      <c r="N86"/>
      <c r="O86" s="84"/>
      <c r="Q86"/>
      <c r="R86" s="84"/>
      <c r="T86"/>
    </row>
    <row r="87" spans="3:20" x14ac:dyDescent="0.3">
      <c r="C87" s="84"/>
      <c r="E87"/>
      <c r="F87" s="84"/>
      <c r="H87"/>
      <c r="I87" s="84"/>
      <c r="N87"/>
      <c r="O87" s="84"/>
      <c r="Q87"/>
      <c r="R87" s="84"/>
      <c r="T87"/>
    </row>
    <row r="88" spans="3:20" x14ac:dyDescent="0.3">
      <c r="C88" s="84"/>
      <c r="E88"/>
      <c r="F88" s="84"/>
      <c r="H88"/>
      <c r="I88" s="84"/>
      <c r="N88"/>
      <c r="O88" s="84"/>
      <c r="Q88"/>
      <c r="R88" s="84"/>
      <c r="T88"/>
    </row>
    <row r="89" spans="3:20" x14ac:dyDescent="0.3">
      <c r="C89" s="84"/>
      <c r="E89"/>
      <c r="F89" s="84"/>
      <c r="H89"/>
      <c r="I89" s="84"/>
      <c r="N89"/>
      <c r="O89" s="84"/>
      <c r="Q89"/>
      <c r="R89" s="84"/>
      <c r="T89"/>
    </row>
    <row r="90" spans="3:20" x14ac:dyDescent="0.3">
      <c r="C90" s="84"/>
      <c r="E90"/>
      <c r="F90" s="84"/>
      <c r="H90"/>
      <c r="I90" s="84"/>
      <c r="N90"/>
      <c r="O90" s="84"/>
      <c r="Q90"/>
      <c r="R90" s="84"/>
      <c r="T90"/>
    </row>
    <row r="91" spans="3:20" x14ac:dyDescent="0.3">
      <c r="C91" s="84"/>
      <c r="E91"/>
      <c r="F91" s="84"/>
      <c r="H91"/>
      <c r="I91" s="84"/>
      <c r="N91"/>
      <c r="O91" s="84"/>
      <c r="Q91"/>
      <c r="R91" s="84"/>
      <c r="T91"/>
    </row>
    <row r="92" spans="3:20" x14ac:dyDescent="0.3">
      <c r="C92" s="84"/>
      <c r="E92"/>
      <c r="F92" s="84"/>
      <c r="H92"/>
      <c r="I92" s="84"/>
      <c r="N92"/>
      <c r="O92" s="84"/>
      <c r="Q92"/>
      <c r="R92" s="84"/>
      <c r="T92"/>
    </row>
    <row r="93" spans="3:20" x14ac:dyDescent="0.3">
      <c r="C93" s="84"/>
      <c r="E93"/>
      <c r="F93" s="84"/>
      <c r="H93"/>
      <c r="I93" s="84"/>
      <c r="N93"/>
      <c r="O93" s="84"/>
      <c r="Q93"/>
      <c r="R93" s="84"/>
      <c r="T93"/>
    </row>
    <row r="94" spans="3:20" x14ac:dyDescent="0.3">
      <c r="C94" s="84"/>
      <c r="E94"/>
      <c r="F94" s="84"/>
      <c r="H94"/>
      <c r="I94" s="84"/>
      <c r="N94"/>
      <c r="O94" s="84"/>
      <c r="Q94"/>
      <c r="R94" s="84"/>
      <c r="T94"/>
    </row>
    <row r="95" spans="3:20" x14ac:dyDescent="0.3">
      <c r="C95" s="84"/>
      <c r="E95"/>
      <c r="F95" s="84"/>
      <c r="H95"/>
      <c r="I95" s="84"/>
      <c r="N95"/>
      <c r="O95" s="84"/>
      <c r="Q95"/>
      <c r="R95" s="84"/>
      <c r="T95"/>
    </row>
    <row r="96" spans="3:20" x14ac:dyDescent="0.3">
      <c r="C96" s="84"/>
      <c r="E96"/>
      <c r="F96" s="84"/>
      <c r="H96"/>
      <c r="I96" s="84"/>
      <c r="N96"/>
      <c r="O96" s="84"/>
      <c r="Q96"/>
      <c r="R96" s="84"/>
      <c r="T96"/>
    </row>
    <row r="97" spans="3:20" x14ac:dyDescent="0.3">
      <c r="C97" s="84"/>
      <c r="E97"/>
      <c r="F97" s="84"/>
      <c r="H97"/>
      <c r="I97" s="84"/>
      <c r="N97"/>
      <c r="O97" s="84"/>
      <c r="Q97"/>
      <c r="R97" s="84"/>
      <c r="T97"/>
    </row>
  </sheetData>
  <sheetProtection algorithmName="SHA-512" hashValue="76OXiFRuhA8jSLn5FbZ9DfU/rSmsDBzrlj3JMp7qmDMXxSgBXzxmSXYjUc7i4QcVp24TziqHe9x9j3ne83gZMQ==" saltValue="XXOsCnCFd54QJUom1rHFLg==" spinCount="100000" sheet="1" objects="1" scenarios="1"/>
  <mergeCells count="23">
    <mergeCell ref="A37:A41"/>
    <mergeCell ref="A42:A46"/>
    <mergeCell ref="A47:A51"/>
    <mergeCell ref="A52:B52"/>
    <mergeCell ref="A12:A16"/>
    <mergeCell ref="A17:A20"/>
    <mergeCell ref="A21:A22"/>
    <mergeCell ref="A23:A27"/>
    <mergeCell ref="A28:A29"/>
    <mergeCell ref="A30:A36"/>
    <mergeCell ref="A10:A11"/>
    <mergeCell ref="A1:T1"/>
    <mergeCell ref="A2:T2"/>
    <mergeCell ref="A3:T3"/>
    <mergeCell ref="A4:T4"/>
    <mergeCell ref="A5:T5"/>
    <mergeCell ref="C7:T7"/>
    <mergeCell ref="C8:E8"/>
    <mergeCell ref="F8:H8"/>
    <mergeCell ref="I8:K8"/>
    <mergeCell ref="O8:Q8"/>
    <mergeCell ref="R8:T8"/>
    <mergeCell ref="L8:N8"/>
  </mergeCells>
  <printOptions horizontalCentered="1"/>
  <pageMargins left="0.25" right="0.25" top="0.75" bottom="0.75" header="0.3" footer="0.3"/>
  <pageSetup scale="58" orientation="landscape" r:id="rId1"/>
  <headerFooter>
    <oddFooter>Page &amp;P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115E-5EC7-4F0E-A03C-B07DFA0EBBA1}">
  <sheetPr>
    <pageSetUpPr fitToPage="1"/>
  </sheetPr>
  <dimension ref="A1:S29"/>
  <sheetViews>
    <sheetView workbookViewId="0">
      <selection activeCell="A2" sqref="A2"/>
    </sheetView>
  </sheetViews>
  <sheetFormatPr defaultRowHeight="14.4" x14ac:dyDescent="0.3"/>
  <cols>
    <col min="1" max="1" width="13.6640625" bestFit="1" customWidth="1"/>
    <col min="2" max="2" width="9.33203125" bestFit="1" customWidth="1"/>
    <col min="3" max="3" width="11.88671875" bestFit="1" customWidth="1"/>
    <col min="4" max="4" width="9.33203125" bestFit="1" customWidth="1"/>
    <col min="5" max="5" width="11.88671875" bestFit="1" customWidth="1"/>
    <col min="6" max="6" width="9.33203125" bestFit="1" customWidth="1"/>
    <col min="7" max="7" width="11.88671875" bestFit="1" customWidth="1"/>
    <col min="8" max="8" width="9.33203125" bestFit="1" customWidth="1"/>
    <col min="9" max="9" width="11.88671875" bestFit="1" customWidth="1"/>
    <col min="10" max="10" width="9.33203125" bestFit="1" customWidth="1"/>
    <col min="11" max="11" width="11.88671875" bestFit="1" customWidth="1"/>
    <col min="12" max="12" width="9.33203125" bestFit="1" customWidth="1"/>
    <col min="13" max="13" width="11.88671875" bestFit="1" customWidth="1"/>
  </cols>
  <sheetData>
    <row r="1" spans="1:19" ht="23.25" customHeight="1" x14ac:dyDescent="0.4">
      <c r="A1" s="162" t="s">
        <v>1149</v>
      </c>
      <c r="B1" s="162"/>
      <c r="C1" s="162"/>
      <c r="D1" s="162"/>
      <c r="E1" s="162"/>
      <c r="F1" s="162"/>
      <c r="G1" s="162"/>
      <c r="H1" s="162"/>
      <c r="I1" s="162"/>
      <c r="J1" s="162"/>
      <c r="K1" s="162"/>
      <c r="L1" s="162"/>
      <c r="M1" s="162"/>
      <c r="N1" s="39"/>
      <c r="O1" s="39"/>
      <c r="P1" s="39"/>
      <c r="Q1" s="39"/>
      <c r="R1" s="39"/>
      <c r="S1" s="39"/>
    </row>
    <row r="2" spans="1:19" ht="23.25" customHeight="1" x14ac:dyDescent="0.4">
      <c r="A2" s="162" t="s">
        <v>179</v>
      </c>
      <c r="B2" s="162"/>
      <c r="C2" s="162"/>
      <c r="D2" s="162"/>
      <c r="E2" s="162"/>
      <c r="F2" s="162"/>
      <c r="G2" s="162"/>
      <c r="H2" s="162"/>
      <c r="I2" s="162"/>
      <c r="J2" s="162"/>
      <c r="K2" s="162"/>
      <c r="L2" s="162"/>
      <c r="M2" s="162"/>
      <c r="N2" s="39"/>
      <c r="O2" s="39"/>
      <c r="P2" s="39"/>
      <c r="Q2" s="39"/>
      <c r="R2" s="39"/>
      <c r="S2" s="39"/>
    </row>
    <row r="3" spans="1:19" ht="23.25" customHeight="1" x14ac:dyDescent="0.4">
      <c r="A3" s="162" t="s">
        <v>122</v>
      </c>
      <c r="B3" s="162"/>
      <c r="C3" s="162"/>
      <c r="D3" s="162"/>
      <c r="E3" s="162"/>
      <c r="F3" s="162"/>
      <c r="G3" s="162"/>
      <c r="H3" s="162"/>
      <c r="I3" s="162"/>
      <c r="J3" s="162"/>
      <c r="K3" s="162"/>
      <c r="L3" s="162"/>
      <c r="M3" s="162"/>
      <c r="N3" s="39"/>
      <c r="O3" s="39"/>
      <c r="P3" s="39"/>
      <c r="Q3" s="39"/>
      <c r="R3" s="39"/>
      <c r="S3" s="39"/>
    </row>
    <row r="4" spans="1:19" ht="23.25" customHeight="1" x14ac:dyDescent="0.4">
      <c r="A4" s="162" t="s">
        <v>641</v>
      </c>
      <c r="B4" s="162"/>
      <c r="C4" s="162"/>
      <c r="D4" s="162"/>
      <c r="E4" s="162"/>
      <c r="F4" s="162"/>
      <c r="G4" s="162"/>
      <c r="H4" s="162"/>
      <c r="I4" s="162"/>
      <c r="J4" s="162"/>
      <c r="K4" s="162"/>
      <c r="L4" s="162"/>
      <c r="M4" s="162"/>
      <c r="N4" s="39"/>
      <c r="O4" s="39"/>
      <c r="P4" s="39"/>
      <c r="Q4" s="39"/>
      <c r="R4" s="39"/>
      <c r="S4" s="39"/>
    </row>
    <row r="5" spans="1:19" ht="23.25" customHeight="1" x14ac:dyDescent="0.4">
      <c r="A5" s="162" t="s">
        <v>708</v>
      </c>
      <c r="B5" s="162"/>
      <c r="C5" s="162"/>
      <c r="D5" s="162"/>
      <c r="E5" s="162"/>
      <c r="F5" s="162"/>
      <c r="G5" s="162"/>
      <c r="H5" s="162"/>
      <c r="I5" s="162"/>
      <c r="J5" s="162"/>
      <c r="K5" s="162"/>
      <c r="L5" s="162"/>
      <c r="M5" s="162"/>
      <c r="N5" s="39"/>
      <c r="O5" s="39"/>
      <c r="P5" s="39"/>
      <c r="Q5" s="39"/>
      <c r="R5" s="39"/>
      <c r="S5" s="39"/>
    </row>
    <row r="7" spans="1:19" x14ac:dyDescent="0.3">
      <c r="A7" s="64"/>
      <c r="B7" s="189" t="s">
        <v>181</v>
      </c>
      <c r="C7" s="182"/>
      <c r="D7" s="182"/>
      <c r="E7" s="182"/>
      <c r="F7" s="182"/>
      <c r="G7" s="182"/>
      <c r="H7" s="182"/>
      <c r="I7" s="182"/>
      <c r="J7" s="182"/>
      <c r="K7" s="182"/>
      <c r="L7" s="182"/>
      <c r="M7" s="182"/>
    </row>
    <row r="8" spans="1:19" x14ac:dyDescent="0.3">
      <c r="A8" s="81"/>
      <c r="B8" s="188" t="s">
        <v>186</v>
      </c>
      <c r="C8" s="182"/>
      <c r="D8" s="188" t="s">
        <v>187</v>
      </c>
      <c r="E8" s="182"/>
      <c r="F8" s="188" t="s">
        <v>188</v>
      </c>
      <c r="G8" s="182"/>
      <c r="H8" s="188" t="s">
        <v>189</v>
      </c>
      <c r="I8" s="182"/>
      <c r="J8" s="188" t="s">
        <v>682</v>
      </c>
      <c r="K8" s="182"/>
      <c r="L8" s="188" t="s">
        <v>709</v>
      </c>
      <c r="M8" s="182"/>
    </row>
    <row r="9" spans="1:19" s="86" customFormat="1" ht="24.6" x14ac:dyDescent="0.3">
      <c r="A9" s="52" t="s">
        <v>642</v>
      </c>
      <c r="B9" s="85" t="s">
        <v>201</v>
      </c>
      <c r="C9" s="85" t="s">
        <v>183</v>
      </c>
      <c r="D9" s="85" t="s">
        <v>201</v>
      </c>
      <c r="E9" s="85" t="s">
        <v>183</v>
      </c>
      <c r="F9" s="85" t="s">
        <v>201</v>
      </c>
      <c r="G9" s="85" t="s">
        <v>183</v>
      </c>
      <c r="H9" s="85" t="s">
        <v>201</v>
      </c>
      <c r="I9" s="85" t="s">
        <v>183</v>
      </c>
      <c r="J9" s="85" t="s">
        <v>201</v>
      </c>
      <c r="K9" s="85" t="s">
        <v>183</v>
      </c>
      <c r="L9" s="85" t="s">
        <v>201</v>
      </c>
      <c r="M9" s="85" t="s">
        <v>183</v>
      </c>
    </row>
    <row r="10" spans="1:19" x14ac:dyDescent="0.3">
      <c r="A10" s="55" t="s">
        <v>643</v>
      </c>
      <c r="B10" s="43">
        <v>362</v>
      </c>
      <c r="C10" s="44">
        <v>12322325.890000045</v>
      </c>
      <c r="D10" s="43">
        <v>363</v>
      </c>
      <c r="E10" s="44">
        <v>13082116.500000013</v>
      </c>
      <c r="F10" s="43">
        <v>359</v>
      </c>
      <c r="G10" s="44">
        <v>14998294.929999998</v>
      </c>
      <c r="H10" s="44">
        <v>352</v>
      </c>
      <c r="I10" s="44">
        <v>15954573.600000018</v>
      </c>
      <c r="J10" s="43">
        <v>359</v>
      </c>
      <c r="K10" s="44">
        <v>16066904.470000004</v>
      </c>
      <c r="L10" s="43">
        <v>366</v>
      </c>
      <c r="M10" s="44">
        <v>16912619.68</v>
      </c>
    </row>
    <row r="11" spans="1:19" x14ac:dyDescent="0.3">
      <c r="A11" s="55" t="s">
        <v>644</v>
      </c>
      <c r="B11" s="43">
        <v>782</v>
      </c>
      <c r="C11" s="44">
        <v>64883252.58999984</v>
      </c>
      <c r="D11" s="43">
        <v>817</v>
      </c>
      <c r="E11" s="44">
        <v>66098977.479999967</v>
      </c>
      <c r="F11" s="43">
        <v>795</v>
      </c>
      <c r="G11" s="44">
        <v>63628181.079999901</v>
      </c>
      <c r="H11" s="44">
        <v>789</v>
      </c>
      <c r="I11" s="44">
        <v>62533968.189999774</v>
      </c>
      <c r="J11" s="43">
        <v>784</v>
      </c>
      <c r="K11" s="44">
        <v>59797066.919999972</v>
      </c>
      <c r="L11" s="43">
        <v>775</v>
      </c>
      <c r="M11" s="44">
        <v>58240644.899999961</v>
      </c>
    </row>
    <row r="12" spans="1:19" x14ac:dyDescent="0.3">
      <c r="A12" s="55" t="s">
        <v>645</v>
      </c>
      <c r="B12" s="43">
        <v>1262</v>
      </c>
      <c r="C12" s="44">
        <v>75571031.860000074</v>
      </c>
      <c r="D12" s="43">
        <v>1252</v>
      </c>
      <c r="E12" s="44">
        <v>76652490.559999838</v>
      </c>
      <c r="F12" s="43">
        <v>1174</v>
      </c>
      <c r="G12" s="44">
        <v>80623093.800000012</v>
      </c>
      <c r="H12" s="44">
        <v>1137</v>
      </c>
      <c r="I12" s="44">
        <v>80590484.120000005</v>
      </c>
      <c r="J12" s="43">
        <v>1125</v>
      </c>
      <c r="K12" s="44">
        <v>76238584.439999968</v>
      </c>
      <c r="L12" s="43">
        <v>1126</v>
      </c>
      <c r="M12" s="44">
        <v>74497240.279999867</v>
      </c>
    </row>
    <row r="13" spans="1:19" x14ac:dyDescent="0.3">
      <c r="A13" s="55" t="s">
        <v>646</v>
      </c>
      <c r="B13" s="43">
        <v>726</v>
      </c>
      <c r="C13" s="44">
        <v>39895998.449999891</v>
      </c>
      <c r="D13" s="43">
        <v>744</v>
      </c>
      <c r="E13" s="44">
        <v>41252726.020000041</v>
      </c>
      <c r="F13" s="43">
        <v>747</v>
      </c>
      <c r="G13" s="44">
        <v>42596870.769999981</v>
      </c>
      <c r="H13" s="44">
        <v>746</v>
      </c>
      <c r="I13" s="44">
        <v>43776875.999999978</v>
      </c>
      <c r="J13" s="43">
        <v>780</v>
      </c>
      <c r="K13" s="44">
        <v>41670954.410000019</v>
      </c>
      <c r="L13" s="43">
        <v>778</v>
      </c>
      <c r="M13" s="44">
        <v>42112214.209999986</v>
      </c>
    </row>
    <row r="14" spans="1:19" x14ac:dyDescent="0.3">
      <c r="A14" s="55" t="s">
        <v>647</v>
      </c>
      <c r="B14" s="43">
        <v>7467</v>
      </c>
      <c r="C14" s="44">
        <v>391435280.8200171</v>
      </c>
      <c r="D14" s="43">
        <v>7531</v>
      </c>
      <c r="E14" s="44">
        <v>408227510.09002078</v>
      </c>
      <c r="F14" s="43">
        <v>7579</v>
      </c>
      <c r="G14" s="44">
        <v>434318158.43000329</v>
      </c>
      <c r="H14" s="44">
        <v>7645</v>
      </c>
      <c r="I14" s="44">
        <v>441587709.46000266</v>
      </c>
      <c r="J14" s="43">
        <v>7713</v>
      </c>
      <c r="K14" s="44">
        <v>407619501.66000324</v>
      </c>
      <c r="L14" s="43">
        <v>7804</v>
      </c>
      <c r="M14" s="44">
        <v>422480883.83000422</v>
      </c>
    </row>
    <row r="15" spans="1:19" x14ac:dyDescent="0.3">
      <c r="A15" s="55" t="s">
        <v>648</v>
      </c>
      <c r="B15" s="43">
        <v>364</v>
      </c>
      <c r="C15" s="44">
        <v>17922071.970000055</v>
      </c>
      <c r="D15" s="43">
        <v>377</v>
      </c>
      <c r="E15" s="44">
        <v>19034985.780000024</v>
      </c>
      <c r="F15" s="43">
        <v>380</v>
      </c>
      <c r="G15" s="44">
        <v>20153423.779999997</v>
      </c>
      <c r="H15" s="44">
        <v>401</v>
      </c>
      <c r="I15" s="44">
        <v>20073158.899999987</v>
      </c>
      <c r="J15" s="43">
        <v>417</v>
      </c>
      <c r="K15" s="44">
        <v>18636185.609999999</v>
      </c>
      <c r="L15" s="43">
        <v>415</v>
      </c>
      <c r="M15" s="44">
        <v>20873812.770000014</v>
      </c>
    </row>
    <row r="16" spans="1:19" x14ac:dyDescent="0.3">
      <c r="A16" s="55" t="s">
        <v>649</v>
      </c>
      <c r="B16" s="43">
        <v>531</v>
      </c>
      <c r="C16" s="44">
        <v>56729879.959999979</v>
      </c>
      <c r="D16" s="43">
        <v>526</v>
      </c>
      <c r="E16" s="44">
        <v>58170725.659999937</v>
      </c>
      <c r="F16" s="43">
        <v>525</v>
      </c>
      <c r="G16" s="44">
        <v>58713220.319999978</v>
      </c>
      <c r="H16" s="44">
        <v>532</v>
      </c>
      <c r="I16" s="44">
        <v>57913696.469999872</v>
      </c>
      <c r="J16" s="43">
        <v>547</v>
      </c>
      <c r="K16" s="44">
        <v>53632660.829999857</v>
      </c>
      <c r="L16" s="43">
        <v>555</v>
      </c>
      <c r="M16" s="44">
        <v>51731343.679999903</v>
      </c>
    </row>
    <row r="17" spans="1:13" x14ac:dyDescent="0.3">
      <c r="A17" s="55" t="s">
        <v>650</v>
      </c>
      <c r="B17" s="43">
        <v>5956</v>
      </c>
      <c r="C17" s="44">
        <v>310421097.66000968</v>
      </c>
      <c r="D17" s="43">
        <v>6067</v>
      </c>
      <c r="E17" s="44">
        <v>324345886.0500111</v>
      </c>
      <c r="F17" s="43">
        <v>6205</v>
      </c>
      <c r="G17" s="44">
        <v>346510273.22000235</v>
      </c>
      <c r="H17" s="44">
        <v>6432</v>
      </c>
      <c r="I17" s="44">
        <v>359788718.94000131</v>
      </c>
      <c r="J17" s="43">
        <v>6559</v>
      </c>
      <c r="K17" s="44">
        <v>338811480.25000387</v>
      </c>
      <c r="L17" s="43">
        <v>6744</v>
      </c>
      <c r="M17" s="44">
        <v>353740402.96000266</v>
      </c>
    </row>
    <row r="18" spans="1:13" x14ac:dyDescent="0.3">
      <c r="A18" s="55" t="s">
        <v>651</v>
      </c>
      <c r="B18" s="43">
        <v>1390</v>
      </c>
      <c r="C18" s="44">
        <v>52261238.789999984</v>
      </c>
      <c r="D18" s="43">
        <v>1405</v>
      </c>
      <c r="E18" s="44">
        <v>55268524.419999979</v>
      </c>
      <c r="F18" s="43">
        <v>1394</v>
      </c>
      <c r="G18" s="44">
        <v>61210962.310000017</v>
      </c>
      <c r="H18" s="44">
        <v>1423</v>
      </c>
      <c r="I18" s="44">
        <v>63555126.709999882</v>
      </c>
      <c r="J18" s="43">
        <v>1499</v>
      </c>
      <c r="K18" s="44">
        <v>58282009.900000006</v>
      </c>
      <c r="L18" s="43">
        <v>1531</v>
      </c>
      <c r="M18" s="44">
        <v>62383762.119999997</v>
      </c>
    </row>
    <row r="19" spans="1:13" x14ac:dyDescent="0.3">
      <c r="A19" s="55" t="s">
        <v>652</v>
      </c>
      <c r="B19" s="43">
        <v>934</v>
      </c>
      <c r="C19" s="44">
        <v>75772943.040000066</v>
      </c>
      <c r="D19" s="43">
        <v>915</v>
      </c>
      <c r="E19" s="44">
        <v>79644283.880000174</v>
      </c>
      <c r="F19" s="43">
        <v>914</v>
      </c>
      <c r="G19" s="44">
        <v>77302994.839999899</v>
      </c>
      <c r="H19" s="44">
        <v>940</v>
      </c>
      <c r="I19" s="44">
        <v>77107460.529999897</v>
      </c>
      <c r="J19" s="43">
        <v>970</v>
      </c>
      <c r="K19" s="44">
        <v>70150741.729999945</v>
      </c>
      <c r="L19" s="43">
        <v>984</v>
      </c>
      <c r="M19" s="44">
        <v>70107503.619999811</v>
      </c>
    </row>
    <row r="20" spans="1:13" x14ac:dyDescent="0.3">
      <c r="A20" s="55" t="s">
        <v>653</v>
      </c>
      <c r="B20" s="43">
        <v>311</v>
      </c>
      <c r="C20" s="44">
        <v>14353195.340000046</v>
      </c>
      <c r="D20" s="43">
        <v>317</v>
      </c>
      <c r="E20" s="44">
        <v>15403978.260000007</v>
      </c>
      <c r="F20" s="43">
        <v>317</v>
      </c>
      <c r="G20" s="44">
        <v>15914064.030000001</v>
      </c>
      <c r="H20" s="44">
        <v>327</v>
      </c>
      <c r="I20" s="44">
        <v>15829635.069999997</v>
      </c>
      <c r="J20" s="43">
        <v>355</v>
      </c>
      <c r="K20" s="44">
        <v>14974106.719999997</v>
      </c>
      <c r="L20" s="43">
        <v>369</v>
      </c>
      <c r="M20" s="44">
        <v>15137489.190000016</v>
      </c>
    </row>
    <row r="21" spans="1:13" x14ac:dyDescent="0.3">
      <c r="A21" s="55" t="s">
        <v>654</v>
      </c>
      <c r="B21" s="43">
        <v>121</v>
      </c>
      <c r="C21" s="44">
        <v>8800297.9400000107</v>
      </c>
      <c r="D21" s="43">
        <v>123</v>
      </c>
      <c r="E21" s="44">
        <v>8810591.0199999996</v>
      </c>
      <c r="F21" s="43">
        <v>116</v>
      </c>
      <c r="G21" s="44">
        <v>9398025.1099999975</v>
      </c>
      <c r="H21" s="44">
        <v>118</v>
      </c>
      <c r="I21" s="44">
        <v>9398859.9000000004</v>
      </c>
      <c r="J21" s="43">
        <v>123</v>
      </c>
      <c r="K21" s="44">
        <v>8542063.6399999987</v>
      </c>
      <c r="L21" s="43">
        <v>128</v>
      </c>
      <c r="M21" s="44">
        <v>8234301.6699999981</v>
      </c>
    </row>
    <row r="22" spans="1:13" x14ac:dyDescent="0.3">
      <c r="A22" s="55" t="s">
        <v>655</v>
      </c>
      <c r="B22" s="43">
        <v>318</v>
      </c>
      <c r="C22" s="44">
        <v>27520984.939999945</v>
      </c>
      <c r="D22" s="43">
        <v>323</v>
      </c>
      <c r="E22" s="44">
        <v>28672118.349999998</v>
      </c>
      <c r="F22" s="43">
        <v>323</v>
      </c>
      <c r="G22" s="44">
        <v>28400692.609999996</v>
      </c>
      <c r="H22" s="44">
        <v>312</v>
      </c>
      <c r="I22" s="44">
        <v>27693278.49999997</v>
      </c>
      <c r="J22" s="43">
        <v>300</v>
      </c>
      <c r="K22" s="44">
        <v>24474110.759999979</v>
      </c>
      <c r="L22" s="43">
        <v>308</v>
      </c>
      <c r="M22" s="44">
        <v>25837867.189999994</v>
      </c>
    </row>
    <row r="23" spans="1:13" x14ac:dyDescent="0.3">
      <c r="A23" s="55" t="s">
        <v>656</v>
      </c>
      <c r="B23" s="43">
        <v>673</v>
      </c>
      <c r="C23" s="44">
        <v>37712975.16999983</v>
      </c>
      <c r="D23" s="43">
        <v>685</v>
      </c>
      <c r="E23" s="44">
        <v>39096243.170000024</v>
      </c>
      <c r="F23" s="43">
        <v>688</v>
      </c>
      <c r="G23" s="44">
        <v>41348796.580000021</v>
      </c>
      <c r="H23" s="44">
        <v>672</v>
      </c>
      <c r="I23" s="44">
        <v>40463966.899999991</v>
      </c>
      <c r="J23" s="43">
        <v>691</v>
      </c>
      <c r="K23" s="44">
        <v>38320178.409999982</v>
      </c>
      <c r="L23" s="43">
        <v>691</v>
      </c>
      <c r="M23" s="44">
        <v>38670510.800000019</v>
      </c>
    </row>
    <row r="24" spans="1:13" x14ac:dyDescent="0.3">
      <c r="A24" s="55" t="s">
        <v>657</v>
      </c>
      <c r="B24" s="43">
        <v>964</v>
      </c>
      <c r="C24" s="44">
        <v>69824144.370000154</v>
      </c>
      <c r="D24" s="43">
        <v>957</v>
      </c>
      <c r="E24" s="44">
        <v>73043244.200000137</v>
      </c>
      <c r="F24" s="43">
        <v>940</v>
      </c>
      <c r="G24" s="44">
        <v>75144642.170000017</v>
      </c>
      <c r="H24" s="44">
        <v>920</v>
      </c>
      <c r="I24" s="44">
        <v>77050890.489999861</v>
      </c>
      <c r="J24" s="43">
        <v>910</v>
      </c>
      <c r="K24" s="44">
        <v>73534970.46999982</v>
      </c>
      <c r="L24" s="43">
        <v>906</v>
      </c>
      <c r="M24" s="44">
        <v>67795408.309999824</v>
      </c>
    </row>
    <row r="25" spans="1:13" x14ac:dyDescent="0.3">
      <c r="A25" s="55" t="s">
        <v>658</v>
      </c>
      <c r="B25" s="43">
        <v>274</v>
      </c>
      <c r="C25" s="44">
        <v>19173479.900000032</v>
      </c>
      <c r="D25" s="43">
        <v>258</v>
      </c>
      <c r="E25" s="44">
        <v>18216640.880000014</v>
      </c>
      <c r="F25" s="43">
        <v>265</v>
      </c>
      <c r="G25" s="44">
        <v>19576963.509999998</v>
      </c>
      <c r="H25" s="44">
        <v>269</v>
      </c>
      <c r="I25" s="44">
        <v>20183488.369999994</v>
      </c>
      <c r="J25" s="43">
        <v>268</v>
      </c>
      <c r="K25" s="44">
        <v>18350118.940000001</v>
      </c>
      <c r="L25" s="43">
        <v>268</v>
      </c>
      <c r="M25" s="44">
        <v>17941657.56000001</v>
      </c>
    </row>
    <row r="26" spans="1:13" x14ac:dyDescent="0.3">
      <c r="A26" s="55" t="s">
        <v>659</v>
      </c>
      <c r="B26" s="43">
        <v>237</v>
      </c>
      <c r="C26" s="44">
        <v>15635502.380000036</v>
      </c>
      <c r="D26" s="43">
        <v>223</v>
      </c>
      <c r="E26" s="44">
        <v>15600155.060000014</v>
      </c>
      <c r="F26" s="43">
        <v>223</v>
      </c>
      <c r="G26" s="44">
        <v>15907693.459999992</v>
      </c>
      <c r="H26" s="44">
        <v>216</v>
      </c>
      <c r="I26" s="44">
        <v>16206507.439999999</v>
      </c>
      <c r="J26" s="43">
        <v>217</v>
      </c>
      <c r="K26" s="44">
        <v>14769597.279999996</v>
      </c>
      <c r="L26" s="43">
        <v>215</v>
      </c>
      <c r="M26" s="44">
        <v>14589982.550000001</v>
      </c>
    </row>
    <row r="27" spans="1:13" s="33" customFormat="1" x14ac:dyDescent="0.3">
      <c r="A27" s="50" t="s">
        <v>210</v>
      </c>
      <c r="B27" s="45">
        <v>22365</v>
      </c>
      <c r="C27" s="46">
        <v>1290235701.0701418</v>
      </c>
      <c r="D27" s="45">
        <v>22598</v>
      </c>
      <c r="E27" s="46">
        <v>1340621197.3799441</v>
      </c>
      <c r="F27" s="45">
        <v>22652</v>
      </c>
      <c r="G27" s="46">
        <v>1405746350.9499724</v>
      </c>
      <c r="H27" s="46">
        <v>22949</v>
      </c>
      <c r="I27" s="46">
        <v>1429708399.5899611</v>
      </c>
      <c r="J27" s="45">
        <v>23324</v>
      </c>
      <c r="K27" s="46">
        <v>1333871236.439954</v>
      </c>
      <c r="L27" s="45">
        <v>23661</v>
      </c>
      <c r="M27" s="46">
        <v>1361287645.3200052</v>
      </c>
    </row>
    <row r="29" spans="1:13" x14ac:dyDescent="0.3">
      <c r="A29" t="s">
        <v>634</v>
      </c>
    </row>
  </sheetData>
  <sheetProtection algorithmName="SHA-512" hashValue="ttRIv6AT6b+ThVzgpv+y08ig6Yrls3GhNZbFhhyj5IU3ccqO/lR7v2uHZnJlcoNMhFMWPu/xUXwzavzXoyZJWw==" saltValue="lnl4C0ct7FP/TkzmS3tATg==" spinCount="100000" sheet="1" objects="1" scenarios="1"/>
  <mergeCells count="12">
    <mergeCell ref="B8:C8"/>
    <mergeCell ref="D8:E8"/>
    <mergeCell ref="F8:G8"/>
    <mergeCell ref="J8:K8"/>
    <mergeCell ref="L8:M8"/>
    <mergeCell ref="H8:I8"/>
    <mergeCell ref="B7:M7"/>
    <mergeCell ref="A1:M1"/>
    <mergeCell ref="A2:M2"/>
    <mergeCell ref="A3:M3"/>
    <mergeCell ref="A4:M4"/>
    <mergeCell ref="A5:M5"/>
  </mergeCells>
  <printOptions horizontalCentered="1"/>
  <pageMargins left="0.25" right="0.25" top="0.75" bottom="0.75" header="0.3" footer="0.3"/>
  <pageSetup scale="94" fitToHeight="10" orientation="landscape" r:id="rId1"/>
  <headerFooter>
    <oddFooter>Page &amp;P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F7BF-F3CE-44A6-BD10-6C816EBE27D6}">
  <sheetPr>
    <pageSetUpPr fitToPage="1"/>
  </sheetPr>
  <dimension ref="A1:M63"/>
  <sheetViews>
    <sheetView workbookViewId="0">
      <selection activeCell="A14" sqref="A14"/>
    </sheetView>
  </sheetViews>
  <sheetFormatPr defaultRowHeight="14.4" x14ac:dyDescent="0.3"/>
  <cols>
    <col min="1" max="1" width="42.5546875" bestFit="1" customWidth="1"/>
    <col min="2" max="12" width="7.109375" customWidth="1"/>
    <col min="13" max="13" width="5.21875" bestFit="1" customWidth="1"/>
  </cols>
  <sheetData>
    <row r="1" spans="1:13" ht="22.8" x14ac:dyDescent="0.4">
      <c r="A1" s="162" t="s">
        <v>1150</v>
      </c>
      <c r="B1" s="162"/>
      <c r="C1" s="162"/>
      <c r="D1" s="162"/>
      <c r="E1" s="162"/>
      <c r="F1" s="162"/>
      <c r="G1" s="162"/>
      <c r="H1" s="162"/>
      <c r="I1" s="162"/>
      <c r="J1" s="162"/>
      <c r="K1" s="162"/>
      <c r="L1" s="162"/>
      <c r="M1" s="162"/>
    </row>
    <row r="2" spans="1:13" ht="22.8" customHeight="1" x14ac:dyDescent="0.4">
      <c r="A2" s="162" t="s">
        <v>1108</v>
      </c>
      <c r="B2" s="162"/>
      <c r="C2" s="162"/>
      <c r="D2" s="162"/>
      <c r="E2" s="162"/>
      <c r="F2" s="162"/>
      <c r="G2" s="162"/>
      <c r="H2" s="162"/>
      <c r="I2" s="162"/>
      <c r="J2" s="162"/>
      <c r="K2" s="162"/>
      <c r="L2" s="162"/>
      <c r="M2" s="162"/>
    </row>
    <row r="3" spans="1:13" ht="22.8" customHeight="1" x14ac:dyDescent="0.4">
      <c r="A3" s="162" t="s">
        <v>122</v>
      </c>
      <c r="B3" s="162"/>
      <c r="C3" s="162"/>
      <c r="D3" s="162"/>
      <c r="E3" s="162"/>
      <c r="F3" s="162"/>
      <c r="G3" s="162"/>
      <c r="H3" s="162"/>
      <c r="I3" s="162"/>
      <c r="J3" s="162"/>
      <c r="K3" s="162"/>
      <c r="L3" s="162"/>
      <c r="M3" s="162"/>
    </row>
    <row r="4" spans="1:13" ht="22.8" customHeight="1" x14ac:dyDescent="0.4">
      <c r="A4" s="162" t="s">
        <v>1107</v>
      </c>
      <c r="B4" s="162"/>
      <c r="C4" s="162"/>
      <c r="D4" s="162"/>
      <c r="E4" s="162"/>
      <c r="F4" s="162"/>
      <c r="G4" s="162"/>
      <c r="H4" s="162"/>
      <c r="I4" s="162"/>
      <c r="J4" s="162"/>
      <c r="K4" s="162"/>
      <c r="L4" s="162"/>
      <c r="M4" s="162"/>
    </row>
    <row r="5" spans="1:13" ht="22.8" customHeight="1" x14ac:dyDescent="0.4">
      <c r="A5" s="162" t="s">
        <v>713</v>
      </c>
      <c r="B5" s="162"/>
      <c r="C5" s="162"/>
      <c r="D5" s="162"/>
      <c r="E5" s="162"/>
      <c r="F5" s="162"/>
      <c r="G5" s="162"/>
      <c r="H5" s="162"/>
      <c r="I5" s="162"/>
      <c r="J5" s="162"/>
      <c r="K5" s="162"/>
      <c r="L5" s="162"/>
      <c r="M5" s="162"/>
    </row>
    <row r="6" spans="1:13" x14ac:dyDescent="0.3">
      <c r="A6" s="200" t="s">
        <v>1106</v>
      </c>
      <c r="B6" s="200"/>
      <c r="C6" s="200"/>
      <c r="D6" s="200"/>
      <c r="E6" s="200"/>
      <c r="F6" s="200"/>
      <c r="G6" s="200"/>
      <c r="H6" s="200"/>
      <c r="I6" s="200"/>
      <c r="J6" s="200"/>
      <c r="K6" s="200"/>
      <c r="L6" s="200"/>
      <c r="M6" s="200"/>
    </row>
    <row r="8" spans="1:13" s="33" customFormat="1" x14ac:dyDescent="0.3">
      <c r="A8" s="51"/>
      <c r="B8" s="199" t="s">
        <v>1105</v>
      </c>
      <c r="C8" s="199"/>
      <c r="D8" s="199"/>
      <c r="E8" s="199"/>
      <c r="F8" s="199"/>
      <c r="G8" s="199"/>
      <c r="H8" s="199"/>
      <c r="I8" s="199"/>
      <c r="J8" s="199"/>
      <c r="K8" s="199"/>
      <c r="L8" s="199"/>
      <c r="M8" s="199"/>
    </row>
    <row r="9" spans="1:13" s="33" customFormat="1" ht="82.8" customHeight="1" x14ac:dyDescent="0.3">
      <c r="A9" s="106" t="s">
        <v>1104</v>
      </c>
      <c r="B9" s="109" t="s">
        <v>272</v>
      </c>
      <c r="C9" s="109" t="s">
        <v>273</v>
      </c>
      <c r="D9" s="109" t="s">
        <v>274</v>
      </c>
      <c r="E9" s="109" t="s">
        <v>275</v>
      </c>
      <c r="F9" s="109" t="s">
        <v>276</v>
      </c>
      <c r="G9" s="109" t="s">
        <v>277</v>
      </c>
      <c r="H9" s="109" t="s">
        <v>278</v>
      </c>
      <c r="I9" s="109" t="s">
        <v>279</v>
      </c>
      <c r="J9" s="109" t="s">
        <v>1103</v>
      </c>
      <c r="K9" s="109" t="s">
        <v>281</v>
      </c>
      <c r="L9" s="109" t="s">
        <v>282</v>
      </c>
      <c r="M9" s="109" t="s">
        <v>210</v>
      </c>
    </row>
    <row r="10" spans="1:13" x14ac:dyDescent="0.3">
      <c r="A10" s="103" t="s">
        <v>1093</v>
      </c>
      <c r="B10" s="103"/>
      <c r="C10" s="107">
        <v>69</v>
      </c>
      <c r="D10" s="107">
        <v>76</v>
      </c>
      <c r="E10" s="107">
        <v>27</v>
      </c>
      <c r="F10" s="30"/>
      <c r="G10" s="30"/>
      <c r="H10" s="30"/>
      <c r="I10" s="30"/>
      <c r="J10" s="30"/>
      <c r="K10" s="30"/>
      <c r="L10" s="30"/>
      <c r="M10" s="107">
        <v>106</v>
      </c>
    </row>
    <row r="11" spans="1:13" x14ac:dyDescent="0.3">
      <c r="A11" s="103" t="s">
        <v>1081</v>
      </c>
      <c r="B11" s="103"/>
      <c r="C11" s="30"/>
      <c r="D11" s="30"/>
      <c r="E11" s="107">
        <v>128</v>
      </c>
      <c r="F11" s="30"/>
      <c r="G11" s="107">
        <v>67</v>
      </c>
      <c r="H11" s="107">
        <v>216</v>
      </c>
      <c r="I11" s="30"/>
      <c r="J11" s="30"/>
      <c r="K11" s="30"/>
      <c r="L11" s="30"/>
      <c r="M11" s="107">
        <v>223</v>
      </c>
    </row>
    <row r="12" spans="1:13" x14ac:dyDescent="0.3">
      <c r="A12" s="103" t="s">
        <v>1074</v>
      </c>
      <c r="B12" s="103"/>
      <c r="C12" s="107">
        <v>198</v>
      </c>
      <c r="D12" s="107">
        <v>208</v>
      </c>
      <c r="E12" s="107">
        <v>168</v>
      </c>
      <c r="F12" s="30"/>
      <c r="G12" s="107">
        <v>135</v>
      </c>
      <c r="H12" s="107">
        <v>65</v>
      </c>
      <c r="I12" s="107">
        <v>308</v>
      </c>
      <c r="J12" s="30"/>
      <c r="K12" s="30"/>
      <c r="L12" s="30"/>
      <c r="M12" s="107">
        <v>689</v>
      </c>
    </row>
    <row r="13" spans="1:13" x14ac:dyDescent="0.3">
      <c r="A13" s="103" t="s">
        <v>1070</v>
      </c>
      <c r="B13" s="103"/>
      <c r="C13" s="107">
        <v>100</v>
      </c>
      <c r="D13" s="107">
        <v>127</v>
      </c>
      <c r="E13" s="107">
        <v>73</v>
      </c>
      <c r="F13" s="30"/>
      <c r="G13" s="107">
        <v>66</v>
      </c>
      <c r="H13" s="107">
        <v>43</v>
      </c>
      <c r="I13" s="107">
        <v>108</v>
      </c>
      <c r="J13" s="30"/>
      <c r="K13" s="30"/>
      <c r="L13" s="30"/>
      <c r="M13" s="107">
        <v>326</v>
      </c>
    </row>
    <row r="14" spans="1:13" x14ac:dyDescent="0.3">
      <c r="A14" s="103" t="s">
        <v>1068</v>
      </c>
      <c r="B14" s="103"/>
      <c r="C14" s="107">
        <v>327</v>
      </c>
      <c r="D14" s="107">
        <v>341</v>
      </c>
      <c r="E14" s="107">
        <v>245</v>
      </c>
      <c r="F14" s="30"/>
      <c r="G14" s="107">
        <v>171</v>
      </c>
      <c r="H14" s="107">
        <v>229</v>
      </c>
      <c r="I14" s="107">
        <v>135</v>
      </c>
      <c r="J14" s="107">
        <v>270</v>
      </c>
      <c r="K14" s="30"/>
      <c r="L14" s="30"/>
      <c r="M14" s="107">
        <v>1129</v>
      </c>
    </row>
    <row r="15" spans="1:13" x14ac:dyDescent="0.3">
      <c r="A15" s="103" t="s">
        <v>1067</v>
      </c>
      <c r="B15" s="103"/>
      <c r="C15" s="107">
        <v>54</v>
      </c>
      <c r="D15" s="107">
        <v>79</v>
      </c>
      <c r="E15" s="30"/>
      <c r="F15" s="30"/>
      <c r="G15" s="107">
        <v>22</v>
      </c>
      <c r="H15" s="30"/>
      <c r="I15" s="107">
        <v>32</v>
      </c>
      <c r="J15" s="30"/>
      <c r="K15" s="30"/>
      <c r="L15" s="30"/>
      <c r="M15" s="107">
        <v>125</v>
      </c>
    </row>
    <row r="16" spans="1:13" x14ac:dyDescent="0.3">
      <c r="A16" s="103" t="s">
        <v>1065</v>
      </c>
      <c r="B16" s="103"/>
      <c r="C16" s="30"/>
      <c r="D16" s="107">
        <v>107</v>
      </c>
      <c r="E16" s="107">
        <v>122</v>
      </c>
      <c r="F16" s="30"/>
      <c r="G16" s="30"/>
      <c r="H16" s="30"/>
      <c r="I16" s="107">
        <v>25</v>
      </c>
      <c r="J16" s="30"/>
      <c r="K16" s="30"/>
      <c r="L16" s="30"/>
      <c r="M16" s="107">
        <v>189</v>
      </c>
    </row>
    <row r="17" spans="1:13" x14ac:dyDescent="0.3">
      <c r="A17" s="103" t="s">
        <v>1057</v>
      </c>
      <c r="B17" s="103"/>
      <c r="C17" s="30"/>
      <c r="D17" s="107">
        <v>133</v>
      </c>
      <c r="E17" s="30"/>
      <c r="F17" s="30"/>
      <c r="G17" s="30"/>
      <c r="H17" s="30"/>
      <c r="I17" s="107">
        <v>148</v>
      </c>
      <c r="J17" s="30"/>
      <c r="K17" s="30"/>
      <c r="L17" s="30"/>
      <c r="M17" s="107">
        <v>252</v>
      </c>
    </row>
    <row r="18" spans="1:13" x14ac:dyDescent="0.3">
      <c r="A18" s="103" t="s">
        <v>1049</v>
      </c>
      <c r="B18" s="103"/>
      <c r="C18" s="107">
        <v>78</v>
      </c>
      <c r="D18" s="30"/>
      <c r="E18" s="107">
        <v>205</v>
      </c>
      <c r="F18" s="30"/>
      <c r="G18" s="107">
        <v>94</v>
      </c>
      <c r="H18" s="107">
        <v>293</v>
      </c>
      <c r="I18" s="107">
        <v>31</v>
      </c>
      <c r="J18" s="30"/>
      <c r="K18" s="30"/>
      <c r="L18" s="30"/>
      <c r="M18" s="107">
        <v>416</v>
      </c>
    </row>
    <row r="19" spans="1:13" x14ac:dyDescent="0.3">
      <c r="A19" s="103" t="s">
        <v>1042</v>
      </c>
      <c r="B19" s="103"/>
      <c r="C19" s="30"/>
      <c r="D19" s="30"/>
      <c r="E19" s="107">
        <v>108</v>
      </c>
      <c r="F19" s="30"/>
      <c r="G19" s="30"/>
      <c r="H19" s="30"/>
      <c r="I19" s="30"/>
      <c r="J19" s="107">
        <v>147</v>
      </c>
      <c r="K19" s="30"/>
      <c r="L19" s="30"/>
      <c r="M19" s="107">
        <v>206</v>
      </c>
    </row>
    <row r="20" spans="1:13" x14ac:dyDescent="0.3">
      <c r="A20" s="103" t="s">
        <v>1040</v>
      </c>
      <c r="B20" s="103"/>
      <c r="C20" s="107">
        <v>221</v>
      </c>
      <c r="D20" s="107">
        <v>265</v>
      </c>
      <c r="E20" s="107">
        <v>32</v>
      </c>
      <c r="F20" s="30"/>
      <c r="G20" s="107">
        <v>30</v>
      </c>
      <c r="H20" s="30"/>
      <c r="I20" s="107">
        <v>186</v>
      </c>
      <c r="J20" s="30"/>
      <c r="K20" s="30"/>
      <c r="L20" s="30"/>
      <c r="M20" s="107">
        <v>496</v>
      </c>
    </row>
    <row r="21" spans="1:13" x14ac:dyDescent="0.3">
      <c r="A21" s="103" t="s">
        <v>1030</v>
      </c>
      <c r="B21" s="103"/>
      <c r="C21" s="30"/>
      <c r="D21" s="107">
        <v>23</v>
      </c>
      <c r="E21" s="30"/>
      <c r="F21" s="30"/>
      <c r="G21" s="30"/>
      <c r="H21" s="30"/>
      <c r="I21" s="30"/>
      <c r="J21" s="30"/>
      <c r="K21" s="30"/>
      <c r="L21" s="30"/>
      <c r="M21" s="107">
        <v>23</v>
      </c>
    </row>
    <row r="22" spans="1:13" x14ac:dyDescent="0.3">
      <c r="A22" s="103" t="s">
        <v>1027</v>
      </c>
      <c r="B22" s="103"/>
      <c r="C22" s="107">
        <v>22</v>
      </c>
      <c r="D22" s="30"/>
      <c r="E22" s="30"/>
      <c r="F22" s="30"/>
      <c r="G22" s="30"/>
      <c r="H22" s="30"/>
      <c r="I22" s="30"/>
      <c r="J22" s="30"/>
      <c r="K22" s="30"/>
      <c r="L22" s="30"/>
      <c r="M22" s="107">
        <v>22</v>
      </c>
    </row>
    <row r="23" spans="1:13" x14ac:dyDescent="0.3">
      <c r="A23" s="103" t="s">
        <v>1007</v>
      </c>
      <c r="B23" s="103"/>
      <c r="C23" s="107">
        <v>218</v>
      </c>
      <c r="D23" s="107">
        <v>154</v>
      </c>
      <c r="E23" s="107">
        <v>218</v>
      </c>
      <c r="F23" s="30"/>
      <c r="G23" s="107">
        <v>60</v>
      </c>
      <c r="H23" s="107">
        <v>180</v>
      </c>
      <c r="I23" s="107">
        <v>95</v>
      </c>
      <c r="J23" s="30"/>
      <c r="K23" s="30"/>
      <c r="L23" s="30"/>
      <c r="M23" s="107">
        <v>695</v>
      </c>
    </row>
    <row r="24" spans="1:13" x14ac:dyDescent="0.3">
      <c r="A24" s="103" t="s">
        <v>1004</v>
      </c>
      <c r="B24" s="103"/>
      <c r="C24" s="107">
        <v>45</v>
      </c>
      <c r="D24" s="107">
        <v>47</v>
      </c>
      <c r="E24" s="107">
        <v>67</v>
      </c>
      <c r="F24" s="30"/>
      <c r="G24" s="107">
        <v>42</v>
      </c>
      <c r="H24" s="30"/>
      <c r="I24" s="30"/>
      <c r="J24" s="107">
        <v>258</v>
      </c>
      <c r="K24" s="30"/>
      <c r="L24" s="30"/>
      <c r="M24" s="107">
        <v>380</v>
      </c>
    </row>
    <row r="25" spans="1:13" x14ac:dyDescent="0.3">
      <c r="A25" s="103" t="s">
        <v>1003</v>
      </c>
      <c r="B25" s="103"/>
      <c r="C25" s="30"/>
      <c r="D25" s="30"/>
      <c r="E25" s="30"/>
      <c r="F25" s="30"/>
      <c r="G25" s="107">
        <v>170</v>
      </c>
      <c r="H25" s="30"/>
      <c r="I25" s="30"/>
      <c r="J25" s="30"/>
      <c r="K25" s="30"/>
      <c r="L25" s="30"/>
      <c r="M25" s="107">
        <v>170</v>
      </c>
    </row>
    <row r="26" spans="1:13" x14ac:dyDescent="0.3">
      <c r="A26" s="103" t="s">
        <v>998</v>
      </c>
      <c r="B26" s="103"/>
      <c r="C26" s="30"/>
      <c r="D26" s="30"/>
      <c r="E26" s="30"/>
      <c r="F26" s="30"/>
      <c r="G26" s="107">
        <v>50</v>
      </c>
      <c r="H26" s="30"/>
      <c r="I26" s="30"/>
      <c r="J26" s="30"/>
      <c r="K26" s="30"/>
      <c r="L26" s="30"/>
      <c r="M26" s="107">
        <v>50</v>
      </c>
    </row>
    <row r="27" spans="1:13" x14ac:dyDescent="0.3">
      <c r="A27" s="103" t="s">
        <v>993</v>
      </c>
      <c r="B27" s="103"/>
      <c r="C27" s="30"/>
      <c r="D27" s="30"/>
      <c r="E27" s="107">
        <v>23</v>
      </c>
      <c r="F27" s="30"/>
      <c r="G27" s="30"/>
      <c r="H27" s="30"/>
      <c r="I27" s="30"/>
      <c r="J27" s="30"/>
      <c r="K27" s="30"/>
      <c r="L27" s="30"/>
      <c r="M27" s="107">
        <v>23</v>
      </c>
    </row>
    <row r="28" spans="1:13" x14ac:dyDescent="0.3">
      <c r="A28" s="103" t="s">
        <v>988</v>
      </c>
      <c r="B28" s="103"/>
      <c r="C28" s="107">
        <v>32</v>
      </c>
      <c r="D28" s="30"/>
      <c r="E28" s="30"/>
      <c r="F28" s="30"/>
      <c r="G28" s="107">
        <v>25</v>
      </c>
      <c r="H28" s="30"/>
      <c r="I28" s="30"/>
      <c r="J28" s="30"/>
      <c r="K28" s="30"/>
      <c r="L28" s="30"/>
      <c r="M28" s="107">
        <v>57</v>
      </c>
    </row>
    <row r="29" spans="1:13" x14ac:dyDescent="0.3">
      <c r="A29" s="103" t="s">
        <v>981</v>
      </c>
      <c r="B29" s="103"/>
      <c r="C29" s="107">
        <v>54</v>
      </c>
      <c r="D29" s="107">
        <v>45</v>
      </c>
      <c r="E29" s="30"/>
      <c r="F29" s="30"/>
      <c r="G29" s="107">
        <v>25</v>
      </c>
      <c r="H29" s="30"/>
      <c r="I29" s="107">
        <v>46</v>
      </c>
      <c r="J29" s="30"/>
      <c r="K29" s="30"/>
      <c r="L29" s="30"/>
      <c r="M29" s="107">
        <v>130</v>
      </c>
    </row>
    <row r="30" spans="1:13" x14ac:dyDescent="0.3">
      <c r="A30" s="103" t="s">
        <v>980</v>
      </c>
      <c r="B30" s="103"/>
      <c r="C30" s="107">
        <v>60</v>
      </c>
      <c r="D30" s="107">
        <v>25</v>
      </c>
      <c r="E30" s="107">
        <v>271</v>
      </c>
      <c r="F30" s="30"/>
      <c r="G30" s="107">
        <v>175</v>
      </c>
      <c r="H30" s="107">
        <v>579</v>
      </c>
      <c r="I30" s="30"/>
      <c r="J30" s="30"/>
      <c r="K30" s="30"/>
      <c r="L30" s="30"/>
      <c r="M30" s="107">
        <v>694</v>
      </c>
    </row>
    <row r="31" spans="1:13" x14ac:dyDescent="0.3">
      <c r="A31" s="103" t="s">
        <v>959</v>
      </c>
      <c r="B31" s="103"/>
      <c r="C31" s="30"/>
      <c r="D31" s="30"/>
      <c r="E31" s="107">
        <v>51</v>
      </c>
      <c r="F31" s="30"/>
      <c r="G31" s="107">
        <v>41</v>
      </c>
      <c r="H31" s="107">
        <v>89</v>
      </c>
      <c r="I31" s="30"/>
      <c r="J31" s="107">
        <v>48</v>
      </c>
      <c r="K31" s="30"/>
      <c r="L31" s="30"/>
      <c r="M31" s="107">
        <v>158</v>
      </c>
    </row>
    <row r="32" spans="1:13" x14ac:dyDescent="0.3">
      <c r="A32" s="103" t="s">
        <v>944</v>
      </c>
      <c r="B32" s="103"/>
      <c r="C32" s="107">
        <v>397</v>
      </c>
      <c r="D32" s="107">
        <v>381</v>
      </c>
      <c r="E32" s="107">
        <v>684</v>
      </c>
      <c r="F32" s="30"/>
      <c r="G32" s="107">
        <v>517</v>
      </c>
      <c r="H32" s="107">
        <v>1244</v>
      </c>
      <c r="I32" s="107">
        <v>158</v>
      </c>
      <c r="J32" s="30"/>
      <c r="K32" s="30"/>
      <c r="L32" s="30"/>
      <c r="M32" s="107">
        <v>2018</v>
      </c>
    </row>
    <row r="33" spans="1:13" x14ac:dyDescent="0.3">
      <c r="A33" s="103" t="s">
        <v>940</v>
      </c>
      <c r="B33" s="103"/>
      <c r="C33" s="107">
        <v>75</v>
      </c>
      <c r="D33" s="30"/>
      <c r="E33" s="30"/>
      <c r="F33" s="30"/>
      <c r="G33" s="30"/>
      <c r="H33" s="30"/>
      <c r="I33" s="30"/>
      <c r="J33" s="30"/>
      <c r="K33" s="30"/>
      <c r="L33" s="30"/>
      <c r="M33" s="107">
        <v>75</v>
      </c>
    </row>
    <row r="34" spans="1:13" x14ac:dyDescent="0.3">
      <c r="A34" s="103" t="s">
        <v>936</v>
      </c>
      <c r="B34" s="103"/>
      <c r="C34" s="107">
        <v>50</v>
      </c>
      <c r="D34" s="30"/>
      <c r="E34" s="30"/>
      <c r="F34" s="30"/>
      <c r="G34" s="30"/>
      <c r="H34" s="30"/>
      <c r="I34" s="30"/>
      <c r="J34" s="30"/>
      <c r="K34" s="30"/>
      <c r="L34" s="30"/>
      <c r="M34" s="107">
        <v>50</v>
      </c>
    </row>
    <row r="35" spans="1:13" x14ac:dyDescent="0.3">
      <c r="A35" s="103" t="s">
        <v>906</v>
      </c>
      <c r="B35" s="103"/>
      <c r="C35" s="30"/>
      <c r="D35" s="30"/>
      <c r="E35" s="30"/>
      <c r="F35" s="107">
        <v>32</v>
      </c>
      <c r="G35" s="30"/>
      <c r="H35" s="30"/>
      <c r="I35" s="30"/>
      <c r="J35" s="30"/>
      <c r="K35" s="30"/>
      <c r="L35" s="30"/>
      <c r="M35" s="107">
        <v>32</v>
      </c>
    </row>
    <row r="36" spans="1:13" x14ac:dyDescent="0.3">
      <c r="A36" s="103" t="s">
        <v>902</v>
      </c>
      <c r="B36" s="103"/>
      <c r="C36" s="107">
        <v>422</v>
      </c>
      <c r="D36" s="107">
        <v>437</v>
      </c>
      <c r="E36" s="107">
        <v>289</v>
      </c>
      <c r="F36" s="30"/>
      <c r="G36" s="107">
        <v>82</v>
      </c>
      <c r="H36" s="107">
        <v>202</v>
      </c>
      <c r="I36" s="107">
        <v>236</v>
      </c>
      <c r="J36" s="30"/>
      <c r="K36" s="30"/>
      <c r="L36" s="30"/>
      <c r="M36" s="107">
        <v>1090</v>
      </c>
    </row>
    <row r="37" spans="1:13" x14ac:dyDescent="0.3">
      <c r="A37" s="103" t="s">
        <v>899</v>
      </c>
      <c r="B37" s="103"/>
      <c r="C37" s="107">
        <v>23</v>
      </c>
      <c r="D37" s="30"/>
      <c r="E37" s="30"/>
      <c r="F37" s="30"/>
      <c r="G37" s="30"/>
      <c r="H37" s="30"/>
      <c r="I37" s="30"/>
      <c r="J37" s="30"/>
      <c r="K37" s="30"/>
      <c r="L37" s="30"/>
      <c r="M37" s="107">
        <v>23</v>
      </c>
    </row>
    <row r="38" spans="1:13" x14ac:dyDescent="0.3">
      <c r="A38" s="103" t="s">
        <v>893</v>
      </c>
      <c r="B38" s="103"/>
      <c r="C38" s="107">
        <v>45</v>
      </c>
      <c r="D38" s="30"/>
      <c r="E38" s="30"/>
      <c r="F38" s="30"/>
      <c r="G38" s="30"/>
      <c r="H38" s="30"/>
      <c r="I38" s="30"/>
      <c r="J38" s="30"/>
      <c r="K38" s="30"/>
      <c r="L38" s="30"/>
      <c r="M38" s="107">
        <v>45</v>
      </c>
    </row>
    <row r="39" spans="1:13" x14ac:dyDescent="0.3">
      <c r="A39" s="103" t="s">
        <v>883</v>
      </c>
      <c r="B39" s="103"/>
      <c r="C39" s="107">
        <v>207</v>
      </c>
      <c r="D39" s="107">
        <v>290</v>
      </c>
      <c r="E39" s="107">
        <v>117</v>
      </c>
      <c r="F39" s="30"/>
      <c r="G39" s="107">
        <v>56</v>
      </c>
      <c r="H39" s="107">
        <v>135</v>
      </c>
      <c r="I39" s="107">
        <v>380</v>
      </c>
      <c r="J39" s="107">
        <v>697</v>
      </c>
      <c r="K39" s="30"/>
      <c r="L39" s="30"/>
      <c r="M39" s="107">
        <v>1302</v>
      </c>
    </row>
    <row r="40" spans="1:13" x14ac:dyDescent="0.3">
      <c r="A40" s="103" t="s">
        <v>879</v>
      </c>
      <c r="B40" s="103"/>
      <c r="C40" s="107">
        <v>76</v>
      </c>
      <c r="D40" s="107">
        <v>121</v>
      </c>
      <c r="E40" s="107">
        <v>112</v>
      </c>
      <c r="F40" s="30"/>
      <c r="G40" s="107">
        <v>24</v>
      </c>
      <c r="H40" s="30"/>
      <c r="I40" s="107">
        <v>70</v>
      </c>
      <c r="J40" s="107">
        <v>349</v>
      </c>
      <c r="K40" s="30"/>
      <c r="L40" s="30"/>
      <c r="M40" s="107">
        <v>452</v>
      </c>
    </row>
    <row r="41" spans="1:13" x14ac:dyDescent="0.3">
      <c r="A41" s="103" t="s">
        <v>861</v>
      </c>
      <c r="B41" s="103"/>
      <c r="C41" s="107">
        <v>284</v>
      </c>
      <c r="D41" s="107">
        <v>279</v>
      </c>
      <c r="E41" s="107">
        <v>25</v>
      </c>
      <c r="F41" s="30"/>
      <c r="G41" s="107">
        <v>57</v>
      </c>
      <c r="H41" s="30"/>
      <c r="I41" s="107">
        <v>176</v>
      </c>
      <c r="J41" s="30"/>
      <c r="K41" s="30"/>
      <c r="L41" s="30"/>
      <c r="M41" s="107">
        <v>542</v>
      </c>
    </row>
    <row r="42" spans="1:13" x14ac:dyDescent="0.3">
      <c r="A42" s="103" t="s">
        <v>859</v>
      </c>
      <c r="B42" s="103"/>
      <c r="C42" s="107">
        <v>1112</v>
      </c>
      <c r="D42" s="107">
        <v>621</v>
      </c>
      <c r="E42" s="30"/>
      <c r="F42" s="30"/>
      <c r="G42" s="30"/>
      <c r="H42" s="30"/>
      <c r="I42" s="107">
        <v>75</v>
      </c>
      <c r="J42" s="30"/>
      <c r="K42" s="107">
        <v>27</v>
      </c>
      <c r="L42" s="107"/>
      <c r="M42" s="107">
        <v>1153</v>
      </c>
    </row>
    <row r="43" spans="1:13" x14ac:dyDescent="0.3">
      <c r="A43" s="103" t="s">
        <v>858</v>
      </c>
      <c r="B43" s="103"/>
      <c r="C43" s="107">
        <v>791</v>
      </c>
      <c r="D43" s="107">
        <v>326</v>
      </c>
      <c r="E43" s="30"/>
      <c r="F43" s="30"/>
      <c r="G43" s="30"/>
      <c r="H43" s="30"/>
      <c r="I43" s="107">
        <v>102</v>
      </c>
      <c r="J43" s="30"/>
      <c r="K43" s="107">
        <v>34</v>
      </c>
      <c r="L43" s="107"/>
      <c r="M43" s="107">
        <v>826</v>
      </c>
    </row>
    <row r="44" spans="1:13" x14ac:dyDescent="0.3">
      <c r="A44" s="103" t="s">
        <v>845</v>
      </c>
      <c r="B44" s="103"/>
      <c r="C44" s="107">
        <v>78</v>
      </c>
      <c r="D44" s="30"/>
      <c r="E44" s="30"/>
      <c r="F44" s="30"/>
      <c r="G44" s="30"/>
      <c r="H44" s="30"/>
      <c r="I44" s="107">
        <v>37</v>
      </c>
      <c r="J44" s="30"/>
      <c r="K44" s="30"/>
      <c r="L44" s="30"/>
      <c r="M44" s="107">
        <v>111</v>
      </c>
    </row>
    <row r="45" spans="1:13" x14ac:dyDescent="0.3">
      <c r="A45" s="103" t="s">
        <v>840</v>
      </c>
      <c r="B45" s="103"/>
      <c r="C45" s="107">
        <v>111</v>
      </c>
      <c r="D45" s="107">
        <v>126</v>
      </c>
      <c r="E45" s="107">
        <v>136</v>
      </c>
      <c r="F45" s="30"/>
      <c r="G45" s="30"/>
      <c r="H45" s="30"/>
      <c r="I45" s="107">
        <v>145</v>
      </c>
      <c r="J45" s="30"/>
      <c r="K45" s="30"/>
      <c r="L45" s="30"/>
      <c r="M45" s="107">
        <v>348</v>
      </c>
    </row>
    <row r="46" spans="1:13" x14ac:dyDescent="0.3">
      <c r="A46" s="103" t="s">
        <v>830</v>
      </c>
      <c r="B46" s="103"/>
      <c r="C46" s="107">
        <v>58</v>
      </c>
      <c r="D46" s="107">
        <v>144</v>
      </c>
      <c r="E46" s="107">
        <v>47</v>
      </c>
      <c r="F46" s="30"/>
      <c r="G46" s="107">
        <v>47</v>
      </c>
      <c r="H46" s="30"/>
      <c r="I46" s="30"/>
      <c r="J46" s="30"/>
      <c r="K46" s="30"/>
      <c r="L46" s="30"/>
      <c r="M46" s="107">
        <v>223</v>
      </c>
    </row>
    <row r="47" spans="1:13" x14ac:dyDescent="0.3">
      <c r="A47" s="103" t="s">
        <v>828</v>
      </c>
      <c r="B47" s="103"/>
      <c r="C47" s="107">
        <v>61</v>
      </c>
      <c r="D47" s="30"/>
      <c r="E47" s="30"/>
      <c r="F47" s="30"/>
      <c r="G47" s="30"/>
      <c r="H47" s="30"/>
      <c r="I47" s="30"/>
      <c r="J47" s="30"/>
      <c r="K47" s="30"/>
      <c r="L47" s="30"/>
      <c r="M47" s="107">
        <v>61</v>
      </c>
    </row>
    <row r="48" spans="1:13" x14ac:dyDescent="0.3">
      <c r="A48" s="103" t="s">
        <v>827</v>
      </c>
      <c r="B48" s="103"/>
      <c r="C48" s="107">
        <v>826</v>
      </c>
      <c r="D48" s="107">
        <v>888</v>
      </c>
      <c r="E48" s="107">
        <v>806</v>
      </c>
      <c r="F48" s="30"/>
      <c r="G48" s="107">
        <v>740</v>
      </c>
      <c r="H48" s="107">
        <v>1160</v>
      </c>
      <c r="I48" s="107">
        <v>517</v>
      </c>
      <c r="J48" s="107">
        <v>360</v>
      </c>
      <c r="K48" s="107">
        <v>99</v>
      </c>
      <c r="L48" s="107"/>
      <c r="M48" s="107">
        <v>3409</v>
      </c>
    </row>
    <row r="49" spans="1:13" x14ac:dyDescent="0.3">
      <c r="A49" s="103" t="s">
        <v>825</v>
      </c>
      <c r="B49" s="103"/>
      <c r="C49" s="30"/>
      <c r="D49" s="30"/>
      <c r="E49" s="30"/>
      <c r="F49" s="107">
        <v>17503</v>
      </c>
      <c r="G49" s="30"/>
      <c r="H49" s="30"/>
      <c r="I49" s="30"/>
      <c r="J49" s="30"/>
      <c r="K49" s="30"/>
      <c r="L49" s="30"/>
      <c r="M49" s="107">
        <v>17503</v>
      </c>
    </row>
    <row r="50" spans="1:13" x14ac:dyDescent="0.3">
      <c r="A50" s="103" t="s">
        <v>821</v>
      </c>
      <c r="B50" s="103"/>
      <c r="C50" s="30"/>
      <c r="D50" s="30"/>
      <c r="E50" s="30"/>
      <c r="F50" s="107">
        <v>5667</v>
      </c>
      <c r="G50" s="30"/>
      <c r="H50" s="30"/>
      <c r="I50" s="30"/>
      <c r="J50" s="30"/>
      <c r="K50" s="30"/>
      <c r="L50" s="30"/>
      <c r="M50" s="107">
        <v>5667</v>
      </c>
    </row>
    <row r="51" spans="1:13" x14ac:dyDescent="0.3">
      <c r="A51" s="103" t="s">
        <v>814</v>
      </c>
      <c r="B51" s="103"/>
      <c r="C51" s="30"/>
      <c r="D51" s="30"/>
      <c r="E51" s="107">
        <v>23</v>
      </c>
      <c r="F51" s="30"/>
      <c r="G51" s="30"/>
      <c r="H51" s="30"/>
      <c r="I51" s="30"/>
      <c r="J51" s="30"/>
      <c r="K51" s="30"/>
      <c r="L51" s="30"/>
      <c r="M51" s="107">
        <v>23</v>
      </c>
    </row>
    <row r="52" spans="1:13" x14ac:dyDescent="0.3">
      <c r="A52" s="103" t="s">
        <v>797</v>
      </c>
      <c r="B52" s="103"/>
      <c r="C52" s="107">
        <v>224</v>
      </c>
      <c r="D52" s="107">
        <v>316</v>
      </c>
      <c r="E52" s="107">
        <v>100</v>
      </c>
      <c r="F52" s="30"/>
      <c r="G52" s="107">
        <v>145</v>
      </c>
      <c r="H52" s="30"/>
      <c r="I52" s="107">
        <v>189</v>
      </c>
      <c r="J52" s="107">
        <v>395</v>
      </c>
      <c r="K52" s="30"/>
      <c r="L52" s="30"/>
      <c r="M52" s="107">
        <v>713</v>
      </c>
    </row>
    <row r="53" spans="1:13" x14ac:dyDescent="0.3">
      <c r="A53" s="103" t="s">
        <v>795</v>
      </c>
      <c r="B53" s="103"/>
      <c r="C53" s="30"/>
      <c r="D53" s="107">
        <v>38</v>
      </c>
      <c r="E53" s="30"/>
      <c r="F53" s="30"/>
      <c r="G53" s="107">
        <v>92</v>
      </c>
      <c r="H53" s="30"/>
      <c r="I53" s="107">
        <v>97</v>
      </c>
      <c r="J53" s="107">
        <v>56</v>
      </c>
      <c r="K53" s="30"/>
      <c r="L53" s="30"/>
      <c r="M53" s="107">
        <v>204</v>
      </c>
    </row>
    <row r="54" spans="1:13" x14ac:dyDescent="0.3">
      <c r="A54" s="103" t="s">
        <v>775</v>
      </c>
      <c r="B54" s="103"/>
      <c r="C54" s="107">
        <v>40</v>
      </c>
      <c r="D54" s="30"/>
      <c r="E54" s="107">
        <v>181</v>
      </c>
      <c r="F54" s="30"/>
      <c r="G54" s="107">
        <v>89</v>
      </c>
      <c r="H54" s="107">
        <v>385</v>
      </c>
      <c r="I54" s="107">
        <v>63</v>
      </c>
      <c r="J54" s="30"/>
      <c r="K54" s="30"/>
      <c r="L54" s="30"/>
      <c r="M54" s="107">
        <v>506</v>
      </c>
    </row>
    <row r="55" spans="1:13" x14ac:dyDescent="0.3">
      <c r="A55" s="103" t="s">
        <v>768</v>
      </c>
      <c r="B55" s="103"/>
      <c r="C55" s="107">
        <v>145</v>
      </c>
      <c r="D55" s="107">
        <v>120</v>
      </c>
      <c r="E55" s="107">
        <v>187</v>
      </c>
      <c r="F55" s="30"/>
      <c r="G55" s="107">
        <v>146</v>
      </c>
      <c r="H55" s="107">
        <v>284</v>
      </c>
      <c r="I55" s="107">
        <v>131</v>
      </c>
      <c r="J55" s="30"/>
      <c r="K55" s="30"/>
      <c r="L55" s="30"/>
      <c r="M55" s="107">
        <v>589</v>
      </c>
    </row>
    <row r="56" spans="1:13" x14ac:dyDescent="0.3">
      <c r="A56" s="103" t="s">
        <v>767</v>
      </c>
      <c r="B56" s="103"/>
      <c r="C56" s="107">
        <v>172</v>
      </c>
      <c r="D56" s="107">
        <v>188</v>
      </c>
      <c r="E56" s="107">
        <v>70</v>
      </c>
      <c r="F56" s="30"/>
      <c r="G56" s="107">
        <v>127</v>
      </c>
      <c r="H56" s="30"/>
      <c r="I56" s="107">
        <v>341</v>
      </c>
      <c r="J56" s="30"/>
      <c r="K56" s="30"/>
      <c r="L56" s="30"/>
      <c r="M56" s="107">
        <v>752</v>
      </c>
    </row>
    <row r="57" spans="1:13" x14ac:dyDescent="0.3">
      <c r="A57" s="103" t="s">
        <v>764</v>
      </c>
      <c r="B57" s="103"/>
      <c r="C57" s="107">
        <v>140</v>
      </c>
      <c r="D57" s="107">
        <v>97</v>
      </c>
      <c r="E57" s="107">
        <v>134</v>
      </c>
      <c r="F57" s="30"/>
      <c r="G57" s="30"/>
      <c r="H57" s="30"/>
      <c r="I57" s="107">
        <v>84</v>
      </c>
      <c r="J57" s="107">
        <v>863</v>
      </c>
      <c r="K57" s="30"/>
      <c r="L57" s="30"/>
      <c r="M57" s="107">
        <v>992</v>
      </c>
    </row>
    <row r="58" spans="1:13" x14ac:dyDescent="0.3">
      <c r="A58" s="103" t="s">
        <v>760</v>
      </c>
      <c r="B58" s="103"/>
      <c r="C58" s="107">
        <v>250</v>
      </c>
      <c r="D58" s="107">
        <v>243</v>
      </c>
      <c r="E58" s="107">
        <v>178</v>
      </c>
      <c r="F58" s="30"/>
      <c r="G58" s="30"/>
      <c r="H58" s="107">
        <v>120</v>
      </c>
      <c r="I58" s="107">
        <v>113</v>
      </c>
      <c r="J58" s="107">
        <v>27</v>
      </c>
      <c r="K58" s="107">
        <v>23</v>
      </c>
      <c r="L58" s="107"/>
      <c r="M58" s="107">
        <v>531</v>
      </c>
    </row>
    <row r="59" spans="1:13" x14ac:dyDescent="0.3">
      <c r="A59" s="103" t="s">
        <v>758</v>
      </c>
      <c r="B59" s="103"/>
      <c r="C59" s="30"/>
      <c r="D59" s="107">
        <v>44</v>
      </c>
      <c r="E59" s="30"/>
      <c r="F59" s="30"/>
      <c r="G59" s="107">
        <v>89</v>
      </c>
      <c r="H59" s="30"/>
      <c r="I59" s="107">
        <v>27</v>
      </c>
      <c r="J59" s="30"/>
      <c r="K59" s="30"/>
      <c r="L59" s="30"/>
      <c r="M59" s="107">
        <v>155</v>
      </c>
    </row>
    <row r="60" spans="1:13" x14ac:dyDescent="0.3">
      <c r="A60" s="103" t="s">
        <v>754</v>
      </c>
      <c r="B60" s="103"/>
      <c r="C60" s="30"/>
      <c r="D60" s="30"/>
      <c r="E60" s="107">
        <v>28</v>
      </c>
      <c r="F60" s="30"/>
      <c r="G60" s="30"/>
      <c r="H60" s="107">
        <v>35</v>
      </c>
      <c r="I60" s="30"/>
      <c r="J60" s="30"/>
      <c r="K60" s="30"/>
      <c r="L60" s="30"/>
      <c r="M60" s="107">
        <v>44</v>
      </c>
    </row>
    <row r="61" spans="1:13" x14ac:dyDescent="0.3">
      <c r="A61" s="103" t="s">
        <v>740</v>
      </c>
      <c r="B61" s="103"/>
      <c r="C61" s="30"/>
      <c r="D61" s="30"/>
      <c r="E61" s="107">
        <v>21</v>
      </c>
      <c r="F61" s="30"/>
      <c r="G61" s="30"/>
      <c r="H61" s="30"/>
      <c r="I61" s="30"/>
      <c r="J61" s="30"/>
      <c r="K61" s="30"/>
      <c r="L61" s="30"/>
      <c r="M61" s="107">
        <v>21</v>
      </c>
    </row>
    <row r="62" spans="1:13" x14ac:dyDescent="0.3">
      <c r="A62" s="103" t="s">
        <v>738</v>
      </c>
      <c r="B62" s="103"/>
      <c r="C62" s="30"/>
      <c r="D62" s="107">
        <v>115</v>
      </c>
      <c r="E62" s="30"/>
      <c r="F62" s="30"/>
      <c r="G62" s="30"/>
      <c r="H62" s="30"/>
      <c r="I62" s="30"/>
      <c r="J62" s="30"/>
      <c r="K62" s="30"/>
      <c r="L62" s="30"/>
      <c r="M62" s="107">
        <v>115</v>
      </c>
    </row>
    <row r="63" spans="1:13" x14ac:dyDescent="0.3">
      <c r="A63" s="103" t="s">
        <v>735</v>
      </c>
      <c r="B63" s="103"/>
      <c r="C63" s="107">
        <v>124</v>
      </c>
      <c r="D63" s="107">
        <v>74</v>
      </c>
      <c r="E63" s="107">
        <v>28</v>
      </c>
      <c r="F63" s="30"/>
      <c r="G63" s="107">
        <v>58</v>
      </c>
      <c r="H63" s="30"/>
      <c r="I63" s="107">
        <v>174</v>
      </c>
      <c r="J63" s="107">
        <v>271</v>
      </c>
      <c r="K63" s="30"/>
      <c r="L63" s="30"/>
      <c r="M63" s="107">
        <v>472</v>
      </c>
    </row>
  </sheetData>
  <sheetProtection algorithmName="SHA-512" hashValue="i5H8YW4IY07ZaUtPGdIpbZwF0CSUzL7LaNvJPl366tunUjqLGQIJMfoNQQ7RPl2h7D6vJXoJljZ5gSeCojEgmA==" saltValue="WIj2YTV8LMKBKJrvCzPi0g==" spinCount="100000" sheet="1" objects="1" scenarios="1"/>
  <mergeCells count="7">
    <mergeCell ref="B8:M8"/>
    <mergeCell ref="A3:M3"/>
    <mergeCell ref="A1:M1"/>
    <mergeCell ref="A2:M2"/>
    <mergeCell ref="A4:M4"/>
    <mergeCell ref="A5:M5"/>
    <mergeCell ref="A6:M6"/>
  </mergeCells>
  <pageMargins left="0.25" right="0.25" top="0.75" bottom="0.75" header="0.3" footer="0.3"/>
  <pageSetup scale="76" fitToHeight="100" orientation="portrait"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148</vt:i4>
      </vt:variant>
      <vt:variant>
        <vt:lpstr>Named Ranges</vt:lpstr>
      </vt:variant>
      <vt:variant>
        <vt:i4>18</vt:i4>
      </vt:variant>
    </vt:vector>
  </HeadingPairs>
  <TitlesOfParts>
    <vt:vector size="166" baseType="lpstr">
      <vt:lpstr>TOC</vt:lpstr>
      <vt:lpstr>T1</vt:lpstr>
      <vt:lpstr>T2</vt:lpstr>
      <vt:lpstr>T3</vt:lpstr>
      <vt:lpstr>T4</vt:lpstr>
      <vt:lpstr>T5</vt:lpstr>
      <vt:lpstr>T6</vt:lpstr>
      <vt:lpstr>T7</vt:lpstr>
      <vt:lpstr>T8</vt:lpstr>
      <vt:lpstr>T9</vt:lpstr>
      <vt:lpstr>T10</vt:lpstr>
      <vt:lpstr>T11</vt:lpstr>
      <vt:lpstr>T12</vt:lpstr>
      <vt:lpstr>T13</vt:lpstr>
      <vt:lpstr>T14</vt:lpstr>
      <vt:lpstr>T15</vt:lpstr>
      <vt:lpstr>S1A, S2A</vt:lpstr>
      <vt:lpstr>S3A, S4A</vt:lpstr>
      <vt:lpstr>S5A, S6A, S7A</vt:lpstr>
      <vt:lpstr>S8A</vt:lpstr>
      <vt:lpstr>S9A</vt:lpstr>
      <vt:lpstr>S10A</vt:lpstr>
      <vt:lpstr>S1B, S2B</vt:lpstr>
      <vt:lpstr>S3B, S4B</vt:lpstr>
      <vt:lpstr>S5B, S6B, S7B</vt:lpstr>
      <vt:lpstr>S8B</vt:lpstr>
      <vt:lpstr>S9B</vt:lpstr>
      <vt:lpstr>S10B</vt:lpstr>
      <vt:lpstr>S1C, S2C</vt:lpstr>
      <vt:lpstr>S3C, S4C</vt:lpstr>
      <vt:lpstr>S5C, S6C, S7C</vt:lpstr>
      <vt:lpstr>S8C</vt:lpstr>
      <vt:lpstr>S9C</vt:lpstr>
      <vt:lpstr>S10C</vt:lpstr>
      <vt:lpstr>S1D, S2D</vt:lpstr>
      <vt:lpstr>S3D, S4D</vt:lpstr>
      <vt:lpstr>S5D, S6D, S7D</vt:lpstr>
      <vt:lpstr>S8D</vt:lpstr>
      <vt:lpstr>S9D</vt:lpstr>
      <vt:lpstr>S10D</vt:lpstr>
      <vt:lpstr>S1E, S2E</vt:lpstr>
      <vt:lpstr>S3E, S4E</vt:lpstr>
      <vt:lpstr>S5E, S6E, S7E</vt:lpstr>
      <vt:lpstr>S8E</vt:lpstr>
      <vt:lpstr>S9E</vt:lpstr>
      <vt:lpstr>S10E</vt:lpstr>
      <vt:lpstr>S1F, S2F</vt:lpstr>
      <vt:lpstr>S3F, S4F</vt:lpstr>
      <vt:lpstr>S5F, S6F, S7F</vt:lpstr>
      <vt:lpstr>S8F</vt:lpstr>
      <vt:lpstr>S9F</vt:lpstr>
      <vt:lpstr>S10F</vt:lpstr>
      <vt:lpstr>S1G, S2G</vt:lpstr>
      <vt:lpstr>S3G, S4G</vt:lpstr>
      <vt:lpstr>S5G, S6G, S7G</vt:lpstr>
      <vt:lpstr>S8G</vt:lpstr>
      <vt:lpstr>S9G</vt:lpstr>
      <vt:lpstr>S10G</vt:lpstr>
      <vt:lpstr>S1H, S2H</vt:lpstr>
      <vt:lpstr>S3H, S4H</vt:lpstr>
      <vt:lpstr>S5H, S6H, S7H</vt:lpstr>
      <vt:lpstr>S8H</vt:lpstr>
      <vt:lpstr>S9H</vt:lpstr>
      <vt:lpstr>S1I, S2I</vt:lpstr>
      <vt:lpstr>S3I, S4I</vt:lpstr>
      <vt:lpstr>S5I, S6I, S7I</vt:lpstr>
      <vt:lpstr>S8I</vt:lpstr>
      <vt:lpstr>S9I</vt:lpstr>
      <vt:lpstr>S1J, S2J</vt:lpstr>
      <vt:lpstr>S3J, S4J</vt:lpstr>
      <vt:lpstr>S5J, S6J, S7J</vt:lpstr>
      <vt:lpstr>S8J</vt:lpstr>
      <vt:lpstr>S9J</vt:lpstr>
      <vt:lpstr>S1K, S2K</vt:lpstr>
      <vt:lpstr>S3K, S4K</vt:lpstr>
      <vt:lpstr>S5K, S6K, S7K</vt:lpstr>
      <vt:lpstr>S8K</vt:lpstr>
      <vt:lpstr>S9K</vt:lpstr>
      <vt:lpstr>SD1</vt:lpstr>
      <vt:lpstr>SD2</vt:lpstr>
      <vt:lpstr>SD3</vt:lpstr>
      <vt:lpstr>SD4</vt:lpstr>
      <vt:lpstr>SD5, SD6</vt:lpstr>
      <vt:lpstr>SD7</vt:lpstr>
      <vt:lpstr>SD8</vt:lpstr>
      <vt:lpstr>SD9</vt:lpstr>
      <vt:lpstr>SD10</vt:lpstr>
      <vt:lpstr>R1-1</vt:lpstr>
      <vt:lpstr>R2-1</vt:lpstr>
      <vt:lpstr>R3-1</vt:lpstr>
      <vt:lpstr>R4-1</vt:lpstr>
      <vt:lpstr>R5-1</vt:lpstr>
      <vt:lpstr>R6-1</vt:lpstr>
      <vt:lpstr>R7-1</vt:lpstr>
      <vt:lpstr>R8-1</vt:lpstr>
      <vt:lpstr>R9-1</vt:lpstr>
      <vt:lpstr>R10-1</vt:lpstr>
      <vt:lpstr>R11-1</vt:lpstr>
      <vt:lpstr>R12-1</vt:lpstr>
      <vt:lpstr>R1-2</vt:lpstr>
      <vt:lpstr>R2-2</vt:lpstr>
      <vt:lpstr>R3-2</vt:lpstr>
      <vt:lpstr>R4-2</vt:lpstr>
      <vt:lpstr>R5-2</vt:lpstr>
      <vt:lpstr>R6-2</vt:lpstr>
      <vt:lpstr>R7-2</vt:lpstr>
      <vt:lpstr>R8-2</vt:lpstr>
      <vt:lpstr>R9-2</vt:lpstr>
      <vt:lpstr>R10-2</vt:lpstr>
      <vt:lpstr>R11-2</vt:lpstr>
      <vt:lpstr>R12-2</vt:lpstr>
      <vt:lpstr>R1-3</vt:lpstr>
      <vt:lpstr>R2-3</vt:lpstr>
      <vt:lpstr>R3-3</vt:lpstr>
      <vt:lpstr>R4-3</vt:lpstr>
      <vt:lpstr>R5-3</vt:lpstr>
      <vt:lpstr>R6-3</vt:lpstr>
      <vt:lpstr>R7-3</vt:lpstr>
      <vt:lpstr>R8-3</vt:lpstr>
      <vt:lpstr>R9-3</vt:lpstr>
      <vt:lpstr>R10-3</vt:lpstr>
      <vt:lpstr>R11-3</vt:lpstr>
      <vt:lpstr>R12-3</vt:lpstr>
      <vt:lpstr>R1-4</vt:lpstr>
      <vt:lpstr>R2-4</vt:lpstr>
      <vt:lpstr>R3-4</vt:lpstr>
      <vt:lpstr>R4-4</vt:lpstr>
      <vt:lpstr>R5-4</vt:lpstr>
      <vt:lpstr>R6-4</vt:lpstr>
      <vt:lpstr>R7-4</vt:lpstr>
      <vt:lpstr>R8-4</vt:lpstr>
      <vt:lpstr>R9-4</vt:lpstr>
      <vt:lpstr>R10-4</vt:lpstr>
      <vt:lpstr>R11-4</vt:lpstr>
      <vt:lpstr>R12-4</vt:lpstr>
      <vt:lpstr>R1-5</vt:lpstr>
      <vt:lpstr>R2-5</vt:lpstr>
      <vt:lpstr>R3-5</vt:lpstr>
      <vt:lpstr>R4-5</vt:lpstr>
      <vt:lpstr>R5-5</vt:lpstr>
      <vt:lpstr>R6-5</vt:lpstr>
      <vt:lpstr>R7-5</vt:lpstr>
      <vt:lpstr>R8-5</vt:lpstr>
      <vt:lpstr>R9-5</vt:lpstr>
      <vt:lpstr>R10-5</vt:lpstr>
      <vt:lpstr>R11-5</vt:lpstr>
      <vt:lpstr>R12-5</vt:lpstr>
      <vt:lpstr>Notes</vt:lpstr>
      <vt:lpstr>S9C!Print_Area</vt:lpstr>
      <vt:lpstr>S9D!Print_Area</vt:lpstr>
      <vt:lpstr>S9E!Print_Area</vt:lpstr>
      <vt:lpstr>S9F!Print_Area</vt:lpstr>
      <vt:lpstr>S9G!Print_Area</vt:lpstr>
      <vt:lpstr>S9H!Print_Area</vt:lpstr>
      <vt:lpstr>S9I!Print_Area</vt:lpstr>
      <vt:lpstr>S9J!Print_Area</vt:lpstr>
      <vt:lpstr>S9K!Print_Area</vt:lpstr>
      <vt:lpstr>'SD5, SD6'!Print_Area</vt:lpstr>
      <vt:lpstr>'R12-1'!Print_Titles</vt:lpstr>
      <vt:lpstr>'R12-2'!Print_Titles</vt:lpstr>
      <vt:lpstr>'R12-3'!Print_Titles</vt:lpstr>
      <vt:lpstr>'R12-4'!Print_Titles</vt:lpstr>
      <vt:lpstr>'R12-5'!Print_Titles</vt:lpstr>
      <vt:lpstr>'T13'!Print_Titles</vt:lpstr>
      <vt:lpstr>'T15'!Print_Titles</vt:lpstr>
      <vt:lpstr>TOC!Print_Titles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Eric (OPWDD)</dc:creator>
  <cp:lastModifiedBy>Harris, Eric (OPWDD)</cp:lastModifiedBy>
  <cp:lastPrinted>2023-07-11T11:10:29Z</cp:lastPrinted>
  <dcterms:created xsi:type="dcterms:W3CDTF">2022-09-12T19:01:01Z</dcterms:created>
  <dcterms:modified xsi:type="dcterms:W3CDTF">2023-07-11T11:17:43Z</dcterms:modified>
</cp:coreProperties>
</file>